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リーグ戦表" sheetId="1" r:id="rId1"/>
  </sheets>
  <definedNames>
    <definedName name="_xlnm.Print_Area" localSheetId="0">'リーグ戦表'!$A$1:$AG$48</definedName>
  </definedNames>
  <calcPr fullCalcOnLoad="1"/>
</workbook>
</file>

<file path=xl/sharedStrings.xml><?xml version="1.0" encoding="utf-8"?>
<sst xmlns="http://schemas.openxmlformats.org/spreadsheetml/2006/main" count="177" uniqueCount="39">
  <si>
    <t>勝ち点</t>
  </si>
  <si>
    <t>得点</t>
  </si>
  <si>
    <t>失点</t>
  </si>
  <si>
    <t>得失点差</t>
  </si>
  <si>
    <t>順位</t>
  </si>
  <si>
    <t>勝</t>
  </si>
  <si>
    <t>分</t>
  </si>
  <si>
    <t>負</t>
  </si>
  <si>
    <t>←に点数を入力する</t>
  </si>
  <si>
    <t>累積</t>
  </si>
  <si>
    <t>出場停止</t>
  </si>
  <si>
    <t>Ａグループ</t>
  </si>
  <si>
    <t>：青、決勝Ｔ進出決定チーム</t>
  </si>
  <si>
    <t>沓掛中</t>
  </si>
  <si>
    <t>日進北中</t>
  </si>
  <si>
    <t>日進西中</t>
  </si>
  <si>
    <t>日進東中</t>
  </si>
  <si>
    <t>豊明中</t>
  </si>
  <si>
    <t>春木中</t>
  </si>
  <si>
    <t>Ｂグループ</t>
  </si>
  <si>
    <t>Ｃグループ</t>
  </si>
  <si>
    <t>Ｄグループ</t>
  </si>
  <si>
    <t>長久手中</t>
  </si>
  <si>
    <t>：黄、審判員協力チーム</t>
  </si>
  <si>
    <t>長久手南中</t>
  </si>
  <si>
    <t>長久手北中</t>
  </si>
  <si>
    <t>AIFA U14サッカーリーグ2023東尾張</t>
  </si>
  <si>
    <t>旭中</t>
  </si>
  <si>
    <t>幡山中</t>
  </si>
  <si>
    <t>栄中</t>
  </si>
  <si>
    <t>水野中</t>
  </si>
  <si>
    <t>春日井セントラル</t>
  </si>
  <si>
    <t>旭東中</t>
  </si>
  <si>
    <t>FC リガルコ</t>
  </si>
  <si>
    <t>水無瀬中</t>
  </si>
  <si>
    <t>○</t>
  </si>
  <si>
    <t>●</t>
  </si>
  <si>
    <t>△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</si>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</sst>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MS UI Gothic"/>
      <family val="3"/>
    </font>
    <font>
      <sz val="11"/>
      <name val="MS UI Gothic"/>
      <family val="3"/>
    </font>
    <font>
      <b/>
      <i/>
      <sz val="14"/>
      <name val="MS UI Gothic"/>
      <family val="3"/>
    </font>
    <font>
      <sz val="11"/>
      <color indexed="8"/>
      <name val="MS UI Gothic"/>
      <family val="3"/>
    </font>
    <font>
      <b/>
      <i/>
      <sz val="12"/>
      <color indexed="8"/>
      <name val="MS UI Gothic"/>
      <family val="3"/>
    </font>
    <font>
      <b/>
      <i/>
      <sz val="12"/>
      <name val="MS UI Gothic"/>
      <family val="3"/>
    </font>
    <font>
      <sz val="14"/>
      <name val="ＭＳ Ｐゴシック"/>
      <family val="3"/>
    </font>
    <font>
      <i/>
      <sz val="16"/>
      <color indexed="8"/>
      <name val="MS UI Gothic"/>
      <family val="3"/>
    </font>
    <font>
      <i/>
      <sz val="16"/>
      <name val="MS UI Gothic"/>
      <family val="3"/>
    </font>
    <font>
      <sz val="14"/>
      <name val="MS UI Gothic"/>
      <family val="3"/>
    </font>
    <font>
      <sz val="14"/>
      <color indexed="8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5" fillId="0" borderId="0" xfId="60" applyFont="1" applyAlignment="1">
      <alignment vertical="center" shrinkToFit="1"/>
      <protection/>
    </xf>
    <xf numFmtId="0" fontId="6" fillId="0" borderId="10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5" fillId="0" borderId="12" xfId="61" applyFont="1" applyFill="1" applyBorder="1" applyAlignment="1">
      <alignment horizontal="center" vertical="center" shrinkToFit="1"/>
      <protection/>
    </xf>
    <xf numFmtId="0" fontId="5" fillId="0" borderId="13" xfId="61" applyFont="1" applyFill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32" borderId="14" xfId="61" applyFont="1" applyFill="1" applyBorder="1" applyAlignment="1">
      <alignment horizontal="center" vertical="center" shrinkToFit="1"/>
      <protection/>
    </xf>
    <xf numFmtId="0" fontId="5" fillId="32" borderId="0" xfId="61" applyFont="1" applyFill="1" applyBorder="1" applyAlignment="1">
      <alignment horizontal="center" vertical="center" shrinkToFit="1"/>
      <protection/>
    </xf>
    <xf numFmtId="0" fontId="5" fillId="33" borderId="15" xfId="61" applyFont="1" applyFill="1" applyBorder="1" applyAlignment="1">
      <alignment horizontal="center" vertical="center" shrinkToFit="1"/>
      <protection/>
    </xf>
    <xf numFmtId="0" fontId="5" fillId="33" borderId="16" xfId="61" applyFont="1" applyFill="1" applyBorder="1" applyAlignment="1">
      <alignment horizontal="center" vertical="center" shrinkToFit="1"/>
      <protection/>
    </xf>
    <xf numFmtId="0" fontId="5" fillId="33" borderId="0" xfId="61" applyFont="1" applyFill="1" applyBorder="1" applyAlignment="1">
      <alignment horizontal="center" vertical="center" shrinkToFit="1"/>
      <protection/>
    </xf>
    <xf numFmtId="0" fontId="5" fillId="33" borderId="17" xfId="61" applyFont="1" applyFill="1" applyBorder="1" applyAlignment="1">
      <alignment horizontal="center" vertical="center" shrinkToFit="1"/>
      <protection/>
    </xf>
    <xf numFmtId="0" fontId="5" fillId="0" borderId="18" xfId="61" applyFont="1" applyBorder="1" applyAlignment="1">
      <alignment horizontal="center" vertical="center" shrinkToFit="1"/>
      <protection/>
    </xf>
    <xf numFmtId="0" fontId="5" fillId="33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 shrinkToFit="1"/>
      <protection/>
    </xf>
    <xf numFmtId="0" fontId="5" fillId="32" borderId="17" xfId="61" applyFont="1" applyFill="1" applyBorder="1" applyAlignment="1">
      <alignment horizontal="center" vertical="center" shrinkToFit="1"/>
      <protection/>
    </xf>
    <xf numFmtId="0" fontId="5" fillId="32" borderId="18" xfId="61" applyFont="1" applyFill="1" applyBorder="1" applyAlignment="1">
      <alignment horizontal="center" vertical="center" shrinkToFit="1"/>
      <protection/>
    </xf>
    <xf numFmtId="0" fontId="5" fillId="32" borderId="20" xfId="61" applyFont="1" applyFill="1" applyBorder="1" applyAlignment="1">
      <alignment horizontal="center" vertical="center" shrinkToFit="1"/>
      <protection/>
    </xf>
    <xf numFmtId="0" fontId="5" fillId="33" borderId="20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32" borderId="24" xfId="61" applyFont="1" applyFill="1" applyBorder="1" applyAlignment="1">
      <alignment horizontal="center" vertical="center" shrinkToFit="1"/>
      <protection/>
    </xf>
    <xf numFmtId="0" fontId="5" fillId="32" borderId="22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33" borderId="0" xfId="60" applyFont="1" applyFill="1" applyAlignment="1">
      <alignment vertical="center" shrinkToFit="1"/>
      <protection/>
    </xf>
    <xf numFmtId="0" fontId="5" fillId="0" borderId="0" xfId="60" applyFont="1" applyFill="1" applyAlignment="1">
      <alignment horizontal="center" vertical="center" textRotation="180" shrinkToFi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5" fillId="32" borderId="23" xfId="61" applyFont="1" applyFill="1" applyBorder="1" applyAlignment="1">
      <alignment horizontal="center" vertical="center" shrinkToFit="1"/>
      <protection/>
    </xf>
    <xf numFmtId="0" fontId="5" fillId="34" borderId="17" xfId="61" applyFont="1" applyFill="1" applyBorder="1" applyAlignment="1">
      <alignment horizontal="center" vertical="center" shrinkToFit="1"/>
      <protection/>
    </xf>
    <xf numFmtId="0" fontId="5" fillId="34" borderId="18" xfId="61" applyFont="1" applyFill="1" applyBorder="1" applyAlignment="1">
      <alignment horizontal="center" vertical="center" shrinkToFit="1"/>
      <protection/>
    </xf>
    <xf numFmtId="0" fontId="5" fillId="34" borderId="28" xfId="61" applyFont="1" applyFill="1" applyBorder="1" applyAlignment="1">
      <alignment horizontal="center" vertical="center" shrinkToFit="1"/>
      <protection/>
    </xf>
    <xf numFmtId="0" fontId="5" fillId="34" borderId="24" xfId="61" applyFont="1" applyFill="1" applyBorder="1" applyAlignment="1">
      <alignment horizontal="center" vertical="center" shrinkToFit="1"/>
      <protection/>
    </xf>
    <xf numFmtId="0" fontId="5" fillId="34" borderId="22" xfId="61" applyFont="1" applyFill="1" applyBorder="1" applyAlignment="1">
      <alignment horizontal="center" vertical="center" shrinkToFit="1"/>
      <protection/>
    </xf>
    <xf numFmtId="0" fontId="5" fillId="34" borderId="29" xfId="6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34" borderId="0" xfId="61" applyFont="1" applyFill="1" applyBorder="1" applyAlignment="1">
      <alignment horizontal="center" vertical="center" shrinkToFit="1"/>
      <protection/>
    </xf>
    <xf numFmtId="0" fontId="10" fillId="34" borderId="0" xfId="0" applyFont="1" applyFill="1" applyBorder="1" applyAlignment="1">
      <alignment horizontal="center" vertical="center"/>
    </xf>
    <xf numFmtId="176" fontId="7" fillId="34" borderId="0" xfId="61" applyNumberFormat="1" applyFont="1" applyFill="1" applyBorder="1" applyAlignment="1">
      <alignment horizontal="center" vertical="center" shrinkToFit="1"/>
      <protection/>
    </xf>
    <xf numFmtId="0" fontId="8" fillId="34" borderId="0" xfId="61" applyFont="1" applyFill="1" applyBorder="1" applyAlignment="1">
      <alignment horizontal="center" vertical="center" shrinkToFit="1"/>
      <protection/>
    </xf>
    <xf numFmtId="0" fontId="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 vertical="center"/>
    </xf>
    <xf numFmtId="0" fontId="5" fillId="34" borderId="23" xfId="61" applyFont="1" applyFill="1" applyBorder="1" applyAlignment="1">
      <alignment horizontal="center" vertical="center" shrinkToFit="1"/>
      <protection/>
    </xf>
    <xf numFmtId="0" fontId="5" fillId="0" borderId="17" xfId="61" applyFont="1" applyBorder="1" applyAlignment="1">
      <alignment horizontal="center" vertical="center" shrinkToFit="1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11" fillId="0" borderId="14" xfId="61" applyFont="1" applyFill="1" applyBorder="1" applyAlignment="1">
      <alignment horizontal="center" vertical="center" shrinkToFit="1"/>
      <protection/>
    </xf>
    <xf numFmtId="176" fontId="14" fillId="0" borderId="30" xfId="61" applyNumberFormat="1" applyFont="1" applyFill="1" applyBorder="1" applyAlignment="1">
      <alignment horizontal="center" vertical="center" shrinkToFit="1"/>
      <protection/>
    </xf>
    <xf numFmtId="176" fontId="14" fillId="0" borderId="31" xfId="61" applyNumberFormat="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12" fillId="0" borderId="0" xfId="60" applyFont="1" applyFill="1" applyBorder="1" applyAlignment="1">
      <alignment horizontal="center" vertical="center" shrinkToFit="1"/>
      <protection/>
    </xf>
    <xf numFmtId="0" fontId="13" fillId="0" borderId="30" xfId="61" applyFont="1" applyFill="1" applyBorder="1" applyAlignment="1">
      <alignment horizontal="center" vertical="center" shrinkToFit="1"/>
      <protection/>
    </xf>
    <xf numFmtId="0" fontId="13" fillId="0" borderId="31" xfId="61" applyFont="1" applyFill="1" applyBorder="1" applyAlignment="1">
      <alignment horizontal="center" vertical="center" shrinkToFit="1"/>
      <protection/>
    </xf>
    <xf numFmtId="0" fontId="13" fillId="36" borderId="32" xfId="61" applyFont="1" applyFill="1" applyBorder="1" applyAlignment="1">
      <alignment horizontal="center" vertical="center" shrinkToFit="1"/>
      <protection/>
    </xf>
    <xf numFmtId="0" fontId="13" fillId="36" borderId="33" xfId="61" applyFont="1" applyFill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34" xfId="61" applyFont="1" applyBorder="1" applyAlignment="1">
      <alignment horizontal="center" vertical="center" shrinkToFit="1"/>
      <protection/>
    </xf>
    <xf numFmtId="0" fontId="5" fillId="0" borderId="35" xfId="61" applyFont="1" applyBorder="1" applyAlignment="1">
      <alignment horizontal="center" vertical="center" shrinkToFit="1"/>
      <protection/>
    </xf>
    <xf numFmtId="0" fontId="5" fillId="0" borderId="36" xfId="61" applyFont="1" applyBorder="1" applyAlignment="1">
      <alignment horizontal="center" vertical="center" shrinkToFit="1"/>
      <protection/>
    </xf>
    <xf numFmtId="0" fontId="8" fillId="36" borderId="37" xfId="61" applyFont="1" applyFill="1" applyBorder="1" applyAlignment="1">
      <alignment horizontal="center" vertical="center" shrinkToFit="1"/>
      <protection/>
    </xf>
    <xf numFmtId="0" fontId="8" fillId="36" borderId="38" xfId="61" applyFont="1" applyFill="1" applyBorder="1" applyAlignment="1">
      <alignment horizontal="center" vertical="center" shrinkToFit="1"/>
      <protection/>
    </xf>
    <xf numFmtId="0" fontId="3" fillId="0" borderId="39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2" borderId="15" xfId="61" applyFont="1" applyFill="1" applyBorder="1" applyAlignment="1">
      <alignment horizontal="center" vertical="center" shrinkToFit="1"/>
      <protection/>
    </xf>
    <xf numFmtId="0" fontId="5" fillId="32" borderId="0" xfId="61" applyFont="1" applyFill="1" applyBorder="1" applyAlignment="1">
      <alignment horizontal="center" vertical="center" shrinkToFit="1"/>
      <protection/>
    </xf>
    <xf numFmtId="0" fontId="5" fillId="32" borderId="16" xfId="61" applyFont="1" applyFill="1" applyBorder="1" applyAlignment="1">
      <alignment horizontal="center" vertical="center" shrinkToFit="1"/>
      <protection/>
    </xf>
    <xf numFmtId="0" fontId="5" fillId="34" borderId="34" xfId="61" applyFont="1" applyFill="1" applyBorder="1" applyAlignment="1">
      <alignment horizontal="center" vertical="center" shrinkToFit="1"/>
      <protection/>
    </xf>
    <xf numFmtId="0" fontId="5" fillId="34" borderId="35" xfId="61" applyFont="1" applyFill="1" applyBorder="1" applyAlignment="1">
      <alignment horizontal="center" vertical="center" shrinkToFit="1"/>
      <protection/>
    </xf>
    <xf numFmtId="0" fontId="5" fillId="34" borderId="44" xfId="61" applyFont="1" applyFill="1" applyBorder="1" applyAlignment="1">
      <alignment horizontal="center" vertical="center" shrinkToFit="1"/>
      <protection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76" fontId="14" fillId="0" borderId="47" xfId="61" applyNumberFormat="1" applyFont="1" applyFill="1" applyBorder="1" applyAlignment="1">
      <alignment horizontal="center" vertical="center" shrinkToFit="1"/>
      <protection/>
    </xf>
    <xf numFmtId="0" fontId="8" fillId="36" borderId="48" xfId="61" applyFont="1" applyFill="1" applyBorder="1" applyAlignment="1">
      <alignment horizontal="center" vertical="center" shrinkToFit="1"/>
      <protection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9" fillId="0" borderId="37" xfId="61" applyFont="1" applyFill="1" applyBorder="1" applyAlignment="1">
      <alignment horizontal="center" vertical="center" shrinkToFit="1"/>
      <protection/>
    </xf>
    <xf numFmtId="0" fontId="9" fillId="0" borderId="48" xfId="61" applyFont="1" applyFill="1" applyBorder="1" applyAlignment="1">
      <alignment horizontal="center" vertical="center" shrinkToFit="1"/>
      <protection/>
    </xf>
    <xf numFmtId="176" fontId="14" fillId="0" borderId="49" xfId="61" applyNumberFormat="1" applyFont="1" applyFill="1" applyBorder="1" applyAlignment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45" xfId="61" applyFont="1" applyFill="1" applyBorder="1" applyAlignment="1">
      <alignment horizontal="center" vertical="center" shrinkToFit="1"/>
      <protection/>
    </xf>
    <xf numFmtId="0" fontId="13" fillId="0" borderId="52" xfId="61" applyFont="1" applyFill="1" applyBorder="1" applyAlignment="1">
      <alignment horizontal="center" vertical="center" shrinkToFit="1"/>
      <protection/>
    </xf>
    <xf numFmtId="0" fontId="13" fillId="0" borderId="47" xfId="61" applyFont="1" applyFill="1" applyBorder="1" applyAlignment="1">
      <alignment horizontal="center" vertical="center" shrinkToFit="1"/>
      <protection/>
    </xf>
    <xf numFmtId="0" fontId="13" fillId="0" borderId="46" xfId="61" applyFont="1" applyFill="1" applyBorder="1" applyAlignment="1">
      <alignment horizontal="center" vertical="center" shrinkToFit="1"/>
      <protection/>
    </xf>
    <xf numFmtId="0" fontId="13" fillId="36" borderId="53" xfId="61" applyFont="1" applyFill="1" applyBorder="1" applyAlignment="1">
      <alignment horizontal="center" vertical="center" shrinkToFit="1"/>
      <protection/>
    </xf>
    <xf numFmtId="0" fontId="5" fillId="0" borderId="39" xfId="61" applyFont="1" applyFill="1" applyBorder="1" applyAlignment="1">
      <alignment horizontal="center" vertical="center" shrinkToFit="1"/>
      <protection/>
    </xf>
    <xf numFmtId="0" fontId="5" fillId="0" borderId="35" xfId="61" applyFont="1" applyFill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0" fontId="5" fillId="0" borderId="36" xfId="61" applyFont="1" applyFill="1" applyBorder="1" applyAlignment="1">
      <alignment horizontal="center" vertical="center" shrinkToFit="1"/>
      <protection/>
    </xf>
    <xf numFmtId="0" fontId="5" fillId="32" borderId="35" xfId="61" applyFont="1" applyFill="1" applyBorder="1" applyAlignment="1">
      <alignment horizontal="center" vertical="center" shrinkToFit="1"/>
      <protection/>
    </xf>
    <xf numFmtId="0" fontId="5" fillId="32" borderId="36" xfId="61" applyFont="1" applyFill="1" applyBorder="1" applyAlignment="1">
      <alignment horizontal="center" vertical="center" shrinkToFit="1"/>
      <protection/>
    </xf>
    <xf numFmtId="0" fontId="5" fillId="34" borderId="15" xfId="61" applyFont="1" applyFill="1" applyBorder="1" applyAlignment="1">
      <alignment horizontal="center" vertical="center" shrinkToFit="1"/>
      <protection/>
    </xf>
    <xf numFmtId="0" fontId="5" fillId="34" borderId="0" xfId="61" applyFont="1" applyFill="1" applyBorder="1" applyAlignment="1">
      <alignment horizontal="center" vertical="center" shrinkToFit="1"/>
      <protection/>
    </xf>
    <xf numFmtId="0" fontId="10" fillId="0" borderId="52" xfId="0" applyFont="1" applyBorder="1" applyAlignment="1">
      <alignment horizontal="center" vertical="center"/>
    </xf>
    <xf numFmtId="14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2" xfId="60" applyFont="1" applyBorder="1" applyAlignment="1">
      <alignment horizontal="center" vertical="center" shrinkToFit="1"/>
      <protection/>
    </xf>
    <xf numFmtId="0" fontId="5" fillId="0" borderId="22" xfId="60" applyFont="1" applyFill="1" applyBorder="1" applyAlignment="1">
      <alignment horizontal="center" vertical="center" shrinkToFit="1"/>
      <protection/>
    </xf>
    <xf numFmtId="0" fontId="13" fillId="35" borderId="32" xfId="61" applyFont="1" applyFill="1" applyBorder="1" applyAlignment="1">
      <alignment horizontal="center" vertical="center" shrinkToFit="1"/>
      <protection/>
    </xf>
    <xf numFmtId="0" fontId="13" fillId="35" borderId="53" xfId="61" applyFont="1" applyFill="1" applyBorder="1" applyAlignment="1">
      <alignment horizontal="center" vertical="center" shrinkToFit="1"/>
      <protection/>
    </xf>
    <xf numFmtId="0" fontId="13" fillId="35" borderId="54" xfId="61" applyFont="1" applyFill="1" applyBorder="1" applyAlignment="1">
      <alignment horizontal="center" vertical="center" shrinkToFit="1"/>
      <protection/>
    </xf>
    <xf numFmtId="0" fontId="10" fillId="0" borderId="48" xfId="0" applyFont="1" applyBorder="1" applyAlignment="1">
      <alignment horizontal="center" vertical="center"/>
    </xf>
    <xf numFmtId="0" fontId="5" fillId="0" borderId="39" xfId="61" applyFont="1" applyBorder="1" applyAlignment="1">
      <alignment horizontal="center" vertical="center" shrinkToFit="1"/>
      <protection/>
    </xf>
    <xf numFmtId="0" fontId="10" fillId="0" borderId="47" xfId="0" applyFont="1" applyBorder="1" applyAlignment="1">
      <alignment horizontal="center" vertical="center"/>
    </xf>
    <xf numFmtId="0" fontId="5" fillId="32" borderId="34" xfId="61" applyFont="1" applyFill="1" applyBorder="1" applyAlignment="1">
      <alignment horizontal="center" vertical="center" shrinkToFit="1"/>
      <protection/>
    </xf>
    <xf numFmtId="0" fontId="1" fillId="0" borderId="39" xfId="0" applyFont="1" applyBorder="1" applyAlignment="1">
      <alignment horizontal="left" vertical="center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5" borderId="37" xfId="61" applyFont="1" applyFill="1" applyBorder="1" applyAlignment="1">
      <alignment horizontal="center" vertical="center" shrinkToFit="1"/>
      <protection/>
    </xf>
    <xf numFmtId="0" fontId="9" fillId="35" borderId="48" xfId="61" applyFont="1" applyFill="1" applyBorder="1" applyAlignment="1">
      <alignment horizontal="center" vertical="center" shrinkToFit="1"/>
      <protection/>
    </xf>
    <xf numFmtId="0" fontId="13" fillId="0" borderId="39" xfId="61" applyFont="1" applyFill="1" applyBorder="1" applyAlignment="1">
      <alignment horizontal="center" vertical="center" wrapText="1" shrinkToFit="1"/>
      <protection/>
    </xf>
    <xf numFmtId="0" fontId="13" fillId="0" borderId="19" xfId="61" applyFont="1" applyFill="1" applyBorder="1" applyAlignment="1">
      <alignment horizontal="center" vertical="center" shrinkToFit="1"/>
      <protection/>
    </xf>
    <xf numFmtId="0" fontId="13" fillId="35" borderId="39" xfId="61" applyFont="1" applyFill="1" applyBorder="1" applyAlignment="1">
      <alignment horizontal="center" vertical="center" wrapText="1" shrinkToFit="1"/>
      <protection/>
    </xf>
    <xf numFmtId="0" fontId="13" fillId="35" borderId="19" xfId="61" applyFont="1" applyFill="1" applyBorder="1" applyAlignment="1">
      <alignment horizontal="center" vertical="center" shrinkToFit="1"/>
      <protection/>
    </xf>
    <xf numFmtId="0" fontId="9" fillId="35" borderId="41" xfId="60" applyFont="1" applyFill="1" applyBorder="1" applyAlignment="1">
      <alignment horizontal="center" vertical="center" shrinkToFit="1"/>
      <protection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3" fillId="0" borderId="49" xfId="61" applyFont="1" applyFill="1" applyBorder="1" applyAlignment="1">
      <alignment horizontal="center" vertical="center" shrinkToFit="1"/>
      <protection/>
    </xf>
    <xf numFmtId="0" fontId="13" fillId="35" borderId="14" xfId="61" applyFont="1" applyFill="1" applyBorder="1" applyAlignment="1">
      <alignment horizontal="center" vertical="center" wrapText="1" shrinkToFit="1"/>
      <protection/>
    </xf>
    <xf numFmtId="0" fontId="13" fillId="35" borderId="14" xfId="60" applyFont="1" applyFill="1" applyBorder="1" applyAlignment="1">
      <alignment horizontal="center" vertical="center" shrinkToFit="1"/>
      <protection/>
    </xf>
    <xf numFmtId="0" fontId="5" fillId="32" borderId="58" xfId="61" applyFont="1" applyFill="1" applyBorder="1" applyAlignment="1">
      <alignment horizontal="center" vertical="center" shrinkToFit="1"/>
      <protection/>
    </xf>
    <xf numFmtId="0" fontId="5" fillId="32" borderId="59" xfId="61" applyFont="1" applyFill="1" applyBorder="1" applyAlignment="1">
      <alignment horizontal="center" vertical="center" shrinkToFit="1"/>
      <protection/>
    </xf>
    <xf numFmtId="0" fontId="5" fillId="32" borderId="60" xfId="61" applyFont="1" applyFill="1" applyBorder="1" applyAlignment="1">
      <alignment horizontal="center" vertical="center" shrinkToFit="1"/>
      <protection/>
    </xf>
    <xf numFmtId="0" fontId="5" fillId="0" borderId="61" xfId="61" applyFont="1" applyFill="1" applyBorder="1" applyAlignment="1">
      <alignment horizontal="center" vertical="center" shrinkToFit="1"/>
      <protection/>
    </xf>
    <xf numFmtId="0" fontId="5" fillId="0" borderId="59" xfId="61" applyFont="1" applyFill="1" applyBorder="1" applyAlignment="1">
      <alignment horizontal="center" vertical="center" shrinkToFit="1"/>
      <protection/>
    </xf>
    <xf numFmtId="0" fontId="5" fillId="0" borderId="60" xfId="61" applyFont="1" applyFill="1" applyBorder="1" applyAlignment="1">
      <alignment horizontal="center" vertical="center" shrinkToFit="1"/>
      <protection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5" fillId="34" borderId="36" xfId="61" applyFont="1" applyFill="1" applyBorder="1" applyAlignment="1">
      <alignment horizontal="center" vertical="center" shrinkToFit="1"/>
      <protection/>
    </xf>
    <xf numFmtId="0" fontId="5" fillId="34" borderId="61" xfId="61" applyFont="1" applyFill="1" applyBorder="1" applyAlignment="1">
      <alignment horizontal="center" vertical="center" shrinkToFit="1"/>
      <protection/>
    </xf>
    <xf numFmtId="0" fontId="5" fillId="34" borderId="59" xfId="61" applyFont="1" applyFill="1" applyBorder="1" applyAlignment="1">
      <alignment horizontal="center" vertical="center" shrinkToFit="1"/>
      <protection/>
    </xf>
    <xf numFmtId="0" fontId="5" fillId="34" borderId="62" xfId="61" applyFont="1" applyFill="1" applyBorder="1" applyAlignment="1">
      <alignment horizontal="center" vertical="center" shrinkToFit="1"/>
      <protection/>
    </xf>
    <xf numFmtId="0" fontId="5" fillId="0" borderId="63" xfId="61" applyFont="1" applyFill="1" applyBorder="1" applyAlignment="1">
      <alignment horizontal="center" vertical="center" shrinkToFit="1"/>
      <protection/>
    </xf>
    <xf numFmtId="0" fontId="5" fillId="0" borderId="11" xfId="60" applyFont="1" applyFill="1" applyBorder="1" applyAlignment="1">
      <alignment horizontal="center" vertical="center" shrinkToFit="1"/>
      <protection/>
    </xf>
    <xf numFmtId="0" fontId="5" fillId="0" borderId="25" xfId="60" applyFont="1" applyFill="1" applyBorder="1" applyAlignment="1">
      <alignment horizontal="center" vertical="center" shrinkToFit="1"/>
      <protection/>
    </xf>
    <xf numFmtId="0" fontId="5" fillId="34" borderId="63" xfId="61" applyFont="1" applyFill="1" applyBorder="1" applyAlignment="1">
      <alignment horizontal="center" vertical="center" shrinkToFit="1"/>
      <protection/>
    </xf>
    <xf numFmtId="0" fontId="5" fillId="34" borderId="11" xfId="61" applyFont="1" applyFill="1" applyBorder="1" applyAlignment="1">
      <alignment horizontal="center" vertical="center" shrinkToFit="1"/>
      <protection/>
    </xf>
    <xf numFmtId="0" fontId="5" fillId="34" borderId="13" xfId="61" applyFont="1" applyFill="1" applyBorder="1" applyAlignment="1">
      <alignment horizontal="center" vertical="center" shrinkToFit="1"/>
      <protection/>
    </xf>
    <xf numFmtId="0" fontId="5" fillId="34" borderId="11" xfId="60" applyFont="1" applyFill="1" applyBorder="1" applyAlignment="1">
      <alignment horizontal="center" vertical="center" shrinkToFit="1"/>
      <protection/>
    </xf>
    <xf numFmtId="0" fontId="5" fillId="34" borderId="25" xfId="60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center" shrinkToFit="1"/>
      <protection/>
    </xf>
    <xf numFmtId="0" fontId="10" fillId="0" borderId="5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5" borderId="37" xfId="61" applyFont="1" applyFill="1" applyBorder="1" applyAlignment="1">
      <alignment horizontal="center" vertical="center" shrinkToFit="1"/>
      <protection/>
    </xf>
    <xf numFmtId="0" fontId="8" fillId="35" borderId="48" xfId="61" applyFont="1" applyFill="1" applyBorder="1" applyAlignment="1">
      <alignment horizontal="center" vertical="center" shrinkToFit="1"/>
      <protection/>
    </xf>
    <xf numFmtId="0" fontId="9" fillId="36" borderId="37" xfId="61" applyFont="1" applyFill="1" applyBorder="1" applyAlignment="1">
      <alignment horizontal="center" vertical="center" shrinkToFit="1"/>
      <protection/>
    </xf>
    <xf numFmtId="0" fontId="9" fillId="36" borderId="48" xfId="61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5NCYリーグ１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view="pageBreakPreview" zoomScale="85" zoomScaleNormal="85" zoomScaleSheetLayoutView="85" workbookViewId="0" topLeftCell="A23">
      <selection activeCell="O43" sqref="O43"/>
    </sheetView>
  </sheetViews>
  <sheetFormatPr defaultColWidth="3.57421875" defaultRowHeight="15"/>
  <cols>
    <col min="1" max="1" width="17.00390625" style="36" bestFit="1" customWidth="1"/>
    <col min="2" max="22" width="3.57421875" style="0" customWidth="1"/>
    <col min="23" max="26" width="5.57421875" style="0" customWidth="1"/>
    <col min="27" max="27" width="7.28125" style="0" bestFit="1" customWidth="1"/>
    <col min="28" max="30" width="5.57421875" style="47" customWidth="1"/>
    <col min="31" max="33" width="3.57421875" style="0" customWidth="1"/>
    <col min="34" max="34" width="7.7109375" style="0" customWidth="1"/>
  </cols>
  <sheetData>
    <row r="1" spans="1:33" ht="23.25">
      <c r="A1" s="207" t="s">
        <v>26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</row>
    <row r="2" spans="1:31" ht="15" customHeight="1" thickBot="1">
      <c r="A2" s="35"/>
      <c r="B2" s="34"/>
      <c r="C2" s="129" t="s">
        <v>8</v>
      </c>
      <c r="D2" s="129"/>
      <c r="E2" s="129"/>
      <c r="F2" s="129"/>
      <c r="G2" s="1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0"/>
      <c r="X2" s="130"/>
      <c r="Y2" s="130"/>
      <c r="Z2" s="130"/>
      <c r="AA2" s="1"/>
      <c r="AD2" s="127"/>
      <c r="AE2" s="128"/>
    </row>
    <row r="3" spans="1:33" ht="15" customHeight="1" thickBot="1">
      <c r="A3" s="2" t="s">
        <v>11</v>
      </c>
      <c r="B3" s="186" t="str">
        <f>+A4</f>
        <v>旭中</v>
      </c>
      <c r="C3" s="179"/>
      <c r="D3" s="179"/>
      <c r="E3" s="178" t="str">
        <f>+A6</f>
        <v>幡山中</v>
      </c>
      <c r="F3" s="179"/>
      <c r="G3" s="180"/>
      <c r="H3" s="178" t="str">
        <f>+A8</f>
        <v>春木中</v>
      </c>
      <c r="I3" s="187"/>
      <c r="J3" s="187"/>
      <c r="K3" s="178" t="str">
        <f>+A10</f>
        <v>長久手南中</v>
      </c>
      <c r="L3" s="179"/>
      <c r="M3" s="180"/>
      <c r="N3" s="181"/>
      <c r="O3" s="184"/>
      <c r="P3" s="184"/>
      <c r="Q3" s="181"/>
      <c r="R3" s="182"/>
      <c r="S3" s="183"/>
      <c r="T3" s="33" t="s">
        <v>5</v>
      </c>
      <c r="U3" s="31" t="s">
        <v>7</v>
      </c>
      <c r="V3" s="32" t="s">
        <v>6</v>
      </c>
      <c r="W3" s="3" t="s">
        <v>0</v>
      </c>
      <c r="X3" s="5" t="s">
        <v>1</v>
      </c>
      <c r="Y3" s="4" t="s">
        <v>2</v>
      </c>
      <c r="Z3" s="5" t="s">
        <v>3</v>
      </c>
      <c r="AA3" s="6" t="s">
        <v>4</v>
      </c>
      <c r="AB3" s="192" t="s">
        <v>9</v>
      </c>
      <c r="AC3" s="193"/>
      <c r="AD3" s="193"/>
      <c r="AE3" s="198" t="s">
        <v>10</v>
      </c>
      <c r="AF3" s="198"/>
      <c r="AG3" s="199"/>
    </row>
    <row r="4" spans="1:34" ht="15" customHeight="1">
      <c r="A4" s="133" t="s">
        <v>27</v>
      </c>
      <c r="B4" s="164"/>
      <c r="C4" s="165"/>
      <c r="D4" s="166"/>
      <c r="E4" s="71" t="s">
        <v>35</v>
      </c>
      <c r="F4" s="70"/>
      <c r="G4" s="72"/>
      <c r="H4" s="167" t="s">
        <v>36</v>
      </c>
      <c r="I4" s="168"/>
      <c r="J4" s="169"/>
      <c r="K4" s="167" t="s">
        <v>36</v>
      </c>
      <c r="L4" s="168"/>
      <c r="M4" s="169"/>
      <c r="N4" s="124"/>
      <c r="O4" s="125"/>
      <c r="P4" s="125"/>
      <c r="Q4" s="175"/>
      <c r="R4" s="176"/>
      <c r="S4" s="177"/>
      <c r="T4" s="157">
        <f>COUNTIF($B4:$S4,"○")</f>
        <v>1</v>
      </c>
      <c r="U4" s="170">
        <f>COUNTIF($B4:$S4,"●")</f>
        <v>2</v>
      </c>
      <c r="V4" s="172">
        <f>COUNTIF($B4:$S4,"△")</f>
        <v>0</v>
      </c>
      <c r="W4" s="188">
        <f>T4*3+V4</f>
        <v>3</v>
      </c>
      <c r="X4" s="161">
        <f>SUM(B5,E5,H5,K5,N5,Q5)</f>
        <v>5</v>
      </c>
      <c r="Y4" s="161">
        <f>SUM(D5,G5,J5,M5,P5,S5)</f>
        <v>8</v>
      </c>
      <c r="Z4" s="110">
        <f>X4-Y4</f>
        <v>-3</v>
      </c>
      <c r="AA4" s="151">
        <f>RANK(AH4,AH4:AH11)</f>
        <v>3</v>
      </c>
      <c r="AB4" s="200"/>
      <c r="AC4" s="201"/>
      <c r="AD4" s="202"/>
      <c r="AE4" s="111"/>
      <c r="AF4" s="111"/>
      <c r="AG4" s="112"/>
      <c r="AH4" s="63">
        <f>W4*10000+Z4*1000+X4</f>
        <v>27005</v>
      </c>
    </row>
    <row r="5" spans="1:34" ht="15" customHeight="1">
      <c r="A5" s="132"/>
      <c r="B5" s="8"/>
      <c r="C5" s="9"/>
      <c r="D5" s="9"/>
      <c r="E5" s="10">
        <v>4</v>
      </c>
      <c r="F5" s="7" t="s">
        <v>38</v>
      </c>
      <c r="G5" s="11">
        <v>0</v>
      </c>
      <c r="H5" s="12">
        <v>0</v>
      </c>
      <c r="I5" s="7" t="s">
        <v>38</v>
      </c>
      <c r="J5" s="12">
        <v>3</v>
      </c>
      <c r="K5" s="10">
        <v>1</v>
      </c>
      <c r="L5" s="7" t="s">
        <v>38</v>
      </c>
      <c r="M5" s="11">
        <v>5</v>
      </c>
      <c r="N5" s="41"/>
      <c r="O5" s="42"/>
      <c r="P5" s="42"/>
      <c r="Q5" s="41"/>
      <c r="R5" s="42"/>
      <c r="S5" s="42"/>
      <c r="T5" s="158"/>
      <c r="U5" s="171"/>
      <c r="V5" s="173"/>
      <c r="W5" s="126"/>
      <c r="X5" s="161"/>
      <c r="Y5" s="161"/>
      <c r="Z5" s="110"/>
      <c r="AA5" s="156"/>
      <c r="AB5" s="147"/>
      <c r="AC5" s="148"/>
      <c r="AD5" s="149"/>
      <c r="AE5" s="84"/>
      <c r="AF5" s="84"/>
      <c r="AG5" s="85"/>
      <c r="AH5" s="64"/>
    </row>
    <row r="6" spans="1:34" ht="15" customHeight="1">
      <c r="A6" s="131" t="s">
        <v>28</v>
      </c>
      <c r="B6" s="135" t="s">
        <v>36</v>
      </c>
      <c r="C6" s="74"/>
      <c r="D6" s="74"/>
      <c r="E6" s="137"/>
      <c r="F6" s="122"/>
      <c r="G6" s="123"/>
      <c r="H6" s="120" t="s">
        <v>36</v>
      </c>
      <c r="I6" s="119"/>
      <c r="J6" s="121"/>
      <c r="K6" s="73" t="s">
        <v>36</v>
      </c>
      <c r="L6" s="74"/>
      <c r="M6" s="75"/>
      <c r="N6" s="124"/>
      <c r="O6" s="125"/>
      <c r="P6" s="125"/>
      <c r="Q6" s="91"/>
      <c r="R6" s="92"/>
      <c r="S6" s="93"/>
      <c r="T6" s="94">
        <f>COUNTIF($B6:$S6,"○")</f>
        <v>0</v>
      </c>
      <c r="U6" s="96">
        <f>COUNTIF($B6:$S6,"●")</f>
        <v>3</v>
      </c>
      <c r="V6" s="98">
        <f>COUNTIF($B6:$S6,"△")</f>
        <v>0</v>
      </c>
      <c r="W6" s="113">
        <f>T6*3+V6</f>
        <v>0</v>
      </c>
      <c r="X6" s="65">
        <f>SUM(B7,E7,H7,K7,N7,Q7)</f>
        <v>3</v>
      </c>
      <c r="Y6" s="65">
        <f>SUM(D7,G7,J7,M7,P7,S7)</f>
        <v>25</v>
      </c>
      <c r="Z6" s="61">
        <f>X6-Y6</f>
        <v>-22</v>
      </c>
      <c r="AA6" s="150">
        <f>RANK(AH6,AH4:AH11)</f>
        <v>4</v>
      </c>
      <c r="AB6" s="144"/>
      <c r="AC6" s="145"/>
      <c r="AD6" s="146"/>
      <c r="AE6" s="84"/>
      <c r="AF6" s="84"/>
      <c r="AG6" s="85"/>
      <c r="AH6" s="63">
        <f>W6*10000+Z6*1000+X6</f>
        <v>-21997</v>
      </c>
    </row>
    <row r="7" spans="1:34" ht="15" customHeight="1">
      <c r="A7" s="132"/>
      <c r="B7" s="17">
        <v>0</v>
      </c>
      <c r="C7" s="14" t="s">
        <v>38</v>
      </c>
      <c r="D7" s="14">
        <v>4</v>
      </c>
      <c r="E7" s="18"/>
      <c r="F7" s="19"/>
      <c r="G7" s="20"/>
      <c r="H7" s="15">
        <v>1</v>
      </c>
      <c r="I7" s="7" t="s">
        <v>38</v>
      </c>
      <c r="J7" s="15">
        <v>13</v>
      </c>
      <c r="K7" s="13">
        <v>2</v>
      </c>
      <c r="L7" s="7" t="s">
        <v>38</v>
      </c>
      <c r="M7" s="21">
        <v>8</v>
      </c>
      <c r="N7" s="41"/>
      <c r="O7" s="42"/>
      <c r="P7" s="42"/>
      <c r="Q7" s="41"/>
      <c r="R7" s="42"/>
      <c r="S7" s="42"/>
      <c r="T7" s="126"/>
      <c r="U7" s="136"/>
      <c r="V7" s="134"/>
      <c r="W7" s="114"/>
      <c r="X7" s="115"/>
      <c r="Y7" s="115"/>
      <c r="Z7" s="100"/>
      <c r="AA7" s="151"/>
      <c r="AB7" s="147"/>
      <c r="AC7" s="148"/>
      <c r="AD7" s="149"/>
      <c r="AE7" s="84"/>
      <c r="AF7" s="84"/>
      <c r="AG7" s="85"/>
      <c r="AH7" s="64"/>
    </row>
    <row r="8" spans="1:34" ht="15" customHeight="1">
      <c r="A8" s="67" t="s">
        <v>18</v>
      </c>
      <c r="B8" s="118" t="s">
        <v>35</v>
      </c>
      <c r="C8" s="119"/>
      <c r="D8" s="119"/>
      <c r="E8" s="120" t="s">
        <v>35</v>
      </c>
      <c r="F8" s="119"/>
      <c r="G8" s="121"/>
      <c r="H8" s="122"/>
      <c r="I8" s="122"/>
      <c r="J8" s="123"/>
      <c r="K8" s="120" t="s">
        <v>35</v>
      </c>
      <c r="L8" s="119"/>
      <c r="M8" s="121"/>
      <c r="N8" s="124"/>
      <c r="O8" s="125"/>
      <c r="P8" s="125"/>
      <c r="Q8" s="91"/>
      <c r="R8" s="92"/>
      <c r="S8" s="93"/>
      <c r="T8" s="94">
        <f>COUNTIF($B8:$S8,"○")</f>
        <v>3</v>
      </c>
      <c r="U8" s="96">
        <f>COUNTIF($B8:$S8,"●")</f>
        <v>0</v>
      </c>
      <c r="V8" s="98">
        <f>COUNTIF($B8:$S8,"△")</f>
        <v>0</v>
      </c>
      <c r="W8" s="113">
        <f>T8*3+V8</f>
        <v>9</v>
      </c>
      <c r="X8" s="65">
        <f>SUM(B9,E9,H9,K9,N9,Q9)</f>
        <v>21</v>
      </c>
      <c r="Y8" s="65">
        <f>SUM(D9,G9,J9,M9,P9,S9)</f>
        <v>3</v>
      </c>
      <c r="Z8" s="61">
        <f>X8-Y8</f>
        <v>18</v>
      </c>
      <c r="AA8" s="76">
        <f>RANK(AH8,AH4:AH11)</f>
        <v>1</v>
      </c>
      <c r="AB8" s="102"/>
      <c r="AC8" s="103"/>
      <c r="AD8" s="104"/>
      <c r="AE8" s="84"/>
      <c r="AF8" s="84"/>
      <c r="AG8" s="85"/>
      <c r="AH8" s="63">
        <f>W8*10000+Z8*1000+X8</f>
        <v>108021</v>
      </c>
    </row>
    <row r="9" spans="1:34" ht="15" customHeight="1">
      <c r="A9" s="117"/>
      <c r="B9" s="16">
        <v>3</v>
      </c>
      <c r="C9" s="14" t="s">
        <v>38</v>
      </c>
      <c r="D9" s="22">
        <v>0</v>
      </c>
      <c r="E9" s="23">
        <v>13</v>
      </c>
      <c r="F9" s="14" t="s">
        <v>38</v>
      </c>
      <c r="G9" s="30">
        <v>1</v>
      </c>
      <c r="H9" s="19"/>
      <c r="I9" s="19"/>
      <c r="J9" s="19"/>
      <c r="K9" s="13">
        <v>5</v>
      </c>
      <c r="L9" s="7" t="s">
        <v>38</v>
      </c>
      <c r="M9" s="21">
        <v>2</v>
      </c>
      <c r="N9" s="41"/>
      <c r="O9" s="42"/>
      <c r="P9" s="42"/>
      <c r="Q9" s="41"/>
      <c r="R9" s="42"/>
      <c r="S9" s="42"/>
      <c r="T9" s="126"/>
      <c r="U9" s="136"/>
      <c r="V9" s="134"/>
      <c r="W9" s="114"/>
      <c r="X9" s="115"/>
      <c r="Y9" s="115"/>
      <c r="Z9" s="100"/>
      <c r="AA9" s="101"/>
      <c r="AB9" s="105"/>
      <c r="AC9" s="106"/>
      <c r="AD9" s="107"/>
      <c r="AE9" s="84"/>
      <c r="AF9" s="84"/>
      <c r="AG9" s="85"/>
      <c r="AH9" s="64"/>
    </row>
    <row r="10" spans="1:34" ht="15" customHeight="1">
      <c r="A10" s="67" t="s">
        <v>24</v>
      </c>
      <c r="B10" s="135" t="s">
        <v>35</v>
      </c>
      <c r="C10" s="74"/>
      <c r="D10" s="74"/>
      <c r="E10" s="73" t="s">
        <v>35</v>
      </c>
      <c r="F10" s="74"/>
      <c r="G10" s="75"/>
      <c r="H10" s="73" t="s">
        <v>36</v>
      </c>
      <c r="I10" s="74"/>
      <c r="J10" s="75"/>
      <c r="K10" s="137"/>
      <c r="L10" s="122"/>
      <c r="M10" s="123"/>
      <c r="N10" s="91"/>
      <c r="O10" s="92"/>
      <c r="P10" s="174"/>
      <c r="Q10" s="91"/>
      <c r="R10" s="92"/>
      <c r="S10" s="93"/>
      <c r="T10" s="94">
        <f>COUNTIF($B10:$S10,"○")</f>
        <v>2</v>
      </c>
      <c r="U10" s="96">
        <f>COUNTIF($B10:$S10,"●")</f>
        <v>1</v>
      </c>
      <c r="V10" s="98">
        <f>COUNTIF($B10:$S10,"△")</f>
        <v>0</v>
      </c>
      <c r="W10" s="113">
        <f>T10*3+V10</f>
        <v>6</v>
      </c>
      <c r="X10" s="65">
        <f>SUM(B11,E11,H11,K11,N11,Q11)</f>
        <v>15</v>
      </c>
      <c r="Y10" s="65">
        <f>SUM(D11,G11,J11,M11,P11,S11)</f>
        <v>8</v>
      </c>
      <c r="Z10" s="61">
        <f>X10-Y10</f>
        <v>7</v>
      </c>
      <c r="AA10" s="76">
        <f>RANK(AH10,AH4:AH11)</f>
        <v>2</v>
      </c>
      <c r="AB10" s="102"/>
      <c r="AC10" s="103"/>
      <c r="AD10" s="104"/>
      <c r="AE10" s="84"/>
      <c r="AF10" s="84"/>
      <c r="AG10" s="85"/>
      <c r="AH10" s="63">
        <f>W10*10000+Z10*1000+X10</f>
        <v>67015</v>
      </c>
    </row>
    <row r="11" spans="1:34" ht="15" customHeight="1" thickBot="1">
      <c r="A11" s="68"/>
      <c r="B11" s="24">
        <v>5</v>
      </c>
      <c r="C11" s="25" t="s">
        <v>38</v>
      </c>
      <c r="D11" s="25">
        <v>1</v>
      </c>
      <c r="E11" s="27">
        <v>8</v>
      </c>
      <c r="F11" s="25" t="s">
        <v>38</v>
      </c>
      <c r="G11" s="26">
        <v>2</v>
      </c>
      <c r="H11" s="25">
        <v>2</v>
      </c>
      <c r="I11" s="25" t="s">
        <v>38</v>
      </c>
      <c r="J11" s="25">
        <v>5</v>
      </c>
      <c r="K11" s="28"/>
      <c r="L11" s="29"/>
      <c r="M11" s="40"/>
      <c r="N11" s="44"/>
      <c r="O11" s="45"/>
      <c r="P11" s="55"/>
      <c r="Q11" s="44"/>
      <c r="R11" s="45"/>
      <c r="S11" s="46"/>
      <c r="T11" s="95"/>
      <c r="U11" s="97"/>
      <c r="V11" s="99"/>
      <c r="W11" s="116"/>
      <c r="X11" s="66"/>
      <c r="Y11" s="66"/>
      <c r="Z11" s="62"/>
      <c r="AA11" s="77"/>
      <c r="AB11" s="189"/>
      <c r="AC11" s="190"/>
      <c r="AD11" s="191"/>
      <c r="AE11" s="86"/>
      <c r="AF11" s="86"/>
      <c r="AG11" s="87"/>
      <c r="AH11" s="64"/>
    </row>
    <row r="12" spans="27:30" ht="15" customHeight="1" thickBot="1">
      <c r="AA12" s="36"/>
      <c r="AB12" s="48"/>
      <c r="AC12" s="48"/>
      <c r="AD12" s="48"/>
    </row>
    <row r="13" spans="1:34" ht="15" customHeight="1" thickBot="1">
      <c r="A13" s="2" t="s">
        <v>19</v>
      </c>
      <c r="B13" s="186" t="str">
        <f>+A14</f>
        <v>栄中</v>
      </c>
      <c r="C13" s="179"/>
      <c r="D13" s="179"/>
      <c r="E13" s="178" t="str">
        <f>+A16</f>
        <v>水野中</v>
      </c>
      <c r="F13" s="179"/>
      <c r="G13" s="180"/>
      <c r="H13" s="178" t="str">
        <f>+A18</f>
        <v>長久手中</v>
      </c>
      <c r="I13" s="187"/>
      <c r="J13" s="187"/>
      <c r="K13" s="178" t="str">
        <f>+A20</f>
        <v>春日井セントラル</v>
      </c>
      <c r="L13" s="179"/>
      <c r="M13" s="180"/>
      <c r="N13" s="181"/>
      <c r="O13" s="184"/>
      <c r="P13" s="184"/>
      <c r="Q13" s="181"/>
      <c r="R13" s="182"/>
      <c r="S13" s="183"/>
      <c r="T13" s="33" t="s">
        <v>5</v>
      </c>
      <c r="U13" s="31" t="s">
        <v>7</v>
      </c>
      <c r="V13" s="32" t="s">
        <v>6</v>
      </c>
      <c r="W13" s="3" t="s">
        <v>0</v>
      </c>
      <c r="X13" s="5" t="s">
        <v>1</v>
      </c>
      <c r="Y13" s="4" t="s">
        <v>2</v>
      </c>
      <c r="Z13" s="5" t="s">
        <v>3</v>
      </c>
      <c r="AA13" s="6" t="s">
        <v>4</v>
      </c>
      <c r="AB13" s="192" t="s">
        <v>9</v>
      </c>
      <c r="AC13" s="193"/>
      <c r="AD13" s="193"/>
      <c r="AE13" s="198" t="s">
        <v>10</v>
      </c>
      <c r="AF13" s="198"/>
      <c r="AG13" s="199"/>
      <c r="AH13" s="39"/>
    </row>
    <row r="14" spans="1:34" ht="15" customHeight="1">
      <c r="A14" s="133" t="s">
        <v>29</v>
      </c>
      <c r="B14" s="164"/>
      <c r="C14" s="165"/>
      <c r="D14" s="166"/>
      <c r="E14" s="71" t="s">
        <v>36</v>
      </c>
      <c r="F14" s="70"/>
      <c r="G14" s="72"/>
      <c r="H14" s="167" t="s">
        <v>35</v>
      </c>
      <c r="I14" s="168"/>
      <c r="J14" s="169"/>
      <c r="K14" s="167" t="s">
        <v>36</v>
      </c>
      <c r="L14" s="168"/>
      <c r="M14" s="169"/>
      <c r="N14" s="124"/>
      <c r="O14" s="125"/>
      <c r="P14" s="125"/>
      <c r="Q14" s="175"/>
      <c r="R14" s="176"/>
      <c r="S14" s="177"/>
      <c r="T14" s="157">
        <f>COUNTIF($B14:$S14,"○")</f>
        <v>1</v>
      </c>
      <c r="U14" s="170">
        <f>COUNTIF($B14:$S14,"●")</f>
        <v>2</v>
      </c>
      <c r="V14" s="172">
        <f>COUNTIF($B14:$S14,"△")</f>
        <v>0</v>
      </c>
      <c r="W14" s="188">
        <f>T14*3+V14</f>
        <v>3</v>
      </c>
      <c r="X14" s="161">
        <f>SUM(B15,E15,H15,K15,N15,Q15)</f>
        <v>3</v>
      </c>
      <c r="Y14" s="161">
        <f>SUM(D15,G15,J15,M15,P15,S15)</f>
        <v>8</v>
      </c>
      <c r="Z14" s="110">
        <f>X14-Y14</f>
        <v>-5</v>
      </c>
      <c r="AA14" s="151">
        <f>RANK(AH14,AH14:AH21)</f>
        <v>3</v>
      </c>
      <c r="AB14" s="200"/>
      <c r="AC14" s="201"/>
      <c r="AD14" s="202"/>
      <c r="AE14" s="111"/>
      <c r="AF14" s="111"/>
      <c r="AG14" s="112"/>
      <c r="AH14" s="63">
        <f>W14*10000+Z14*1000+X14</f>
        <v>25003</v>
      </c>
    </row>
    <row r="15" spans="1:34" ht="15" customHeight="1">
      <c r="A15" s="132"/>
      <c r="B15" s="8"/>
      <c r="C15" s="9"/>
      <c r="D15" s="9"/>
      <c r="E15" s="10">
        <v>1</v>
      </c>
      <c r="F15" s="7" t="s">
        <v>38</v>
      </c>
      <c r="G15" s="11">
        <v>5</v>
      </c>
      <c r="H15" s="12">
        <v>1</v>
      </c>
      <c r="I15" s="7" t="s">
        <v>38</v>
      </c>
      <c r="J15" s="12">
        <v>0</v>
      </c>
      <c r="K15" s="10">
        <v>1</v>
      </c>
      <c r="L15" s="7" t="s">
        <v>38</v>
      </c>
      <c r="M15" s="11">
        <v>3</v>
      </c>
      <c r="N15" s="41"/>
      <c r="O15" s="42"/>
      <c r="P15" s="42"/>
      <c r="Q15" s="41"/>
      <c r="R15" s="42"/>
      <c r="S15" s="42"/>
      <c r="T15" s="158"/>
      <c r="U15" s="171"/>
      <c r="V15" s="173"/>
      <c r="W15" s="126"/>
      <c r="X15" s="161"/>
      <c r="Y15" s="161"/>
      <c r="Z15" s="110"/>
      <c r="AA15" s="156"/>
      <c r="AB15" s="147"/>
      <c r="AC15" s="148"/>
      <c r="AD15" s="149"/>
      <c r="AE15" s="84"/>
      <c r="AF15" s="84"/>
      <c r="AG15" s="85"/>
      <c r="AH15" s="64"/>
    </row>
    <row r="16" spans="1:34" ht="15" customHeight="1">
      <c r="A16" s="67" t="s">
        <v>30</v>
      </c>
      <c r="B16" s="135" t="s">
        <v>35</v>
      </c>
      <c r="C16" s="74"/>
      <c r="D16" s="74"/>
      <c r="E16" s="137"/>
      <c r="F16" s="122"/>
      <c r="G16" s="123"/>
      <c r="H16" s="120" t="s">
        <v>37</v>
      </c>
      <c r="I16" s="119"/>
      <c r="J16" s="121"/>
      <c r="K16" s="73" t="s">
        <v>36</v>
      </c>
      <c r="L16" s="74"/>
      <c r="M16" s="75"/>
      <c r="N16" s="124"/>
      <c r="O16" s="125"/>
      <c r="P16" s="125"/>
      <c r="Q16" s="91"/>
      <c r="R16" s="92"/>
      <c r="S16" s="93"/>
      <c r="T16" s="94">
        <f>COUNTIF($B16:$S16,"○")</f>
        <v>1</v>
      </c>
      <c r="U16" s="96">
        <f>COUNTIF($B16:$S16,"●")</f>
        <v>1</v>
      </c>
      <c r="V16" s="98">
        <f>COUNTIF($B16:$S16,"△")</f>
        <v>1</v>
      </c>
      <c r="W16" s="113">
        <f>T16*3+V16</f>
        <v>4</v>
      </c>
      <c r="X16" s="65">
        <f>SUM(B17,E17,H17,K17,N17,Q17)</f>
        <v>6</v>
      </c>
      <c r="Y16" s="65">
        <f>SUM(D17,G17,J17,M17,P17,S17)</f>
        <v>3</v>
      </c>
      <c r="Z16" s="61">
        <f>X16-Y16</f>
        <v>3</v>
      </c>
      <c r="AA16" s="196">
        <f>RANK(AH16,AH14:AH21)</f>
        <v>2</v>
      </c>
      <c r="AB16" s="144"/>
      <c r="AC16" s="145"/>
      <c r="AD16" s="146"/>
      <c r="AE16" s="84"/>
      <c r="AF16" s="84"/>
      <c r="AG16" s="85"/>
      <c r="AH16" s="63">
        <f>W16*10000+Z16*1000+X16</f>
        <v>43006</v>
      </c>
    </row>
    <row r="17" spans="1:34" ht="15" customHeight="1">
      <c r="A17" s="117"/>
      <c r="B17" s="17">
        <v>5</v>
      </c>
      <c r="C17" s="14" t="s">
        <v>38</v>
      </c>
      <c r="D17" s="14">
        <v>1</v>
      </c>
      <c r="E17" s="18"/>
      <c r="F17" s="19"/>
      <c r="G17" s="20"/>
      <c r="H17" s="15">
        <v>0</v>
      </c>
      <c r="I17" s="7" t="s">
        <v>38</v>
      </c>
      <c r="J17" s="15">
        <v>0</v>
      </c>
      <c r="K17" s="13">
        <v>1</v>
      </c>
      <c r="L17" s="7" t="s">
        <v>38</v>
      </c>
      <c r="M17" s="21">
        <v>2</v>
      </c>
      <c r="N17" s="41"/>
      <c r="O17" s="42"/>
      <c r="P17" s="42"/>
      <c r="Q17" s="41"/>
      <c r="R17" s="42"/>
      <c r="S17" s="42"/>
      <c r="T17" s="126"/>
      <c r="U17" s="136"/>
      <c r="V17" s="134"/>
      <c r="W17" s="114"/>
      <c r="X17" s="115"/>
      <c r="Y17" s="115"/>
      <c r="Z17" s="100"/>
      <c r="AA17" s="197"/>
      <c r="AB17" s="147"/>
      <c r="AC17" s="148"/>
      <c r="AD17" s="149"/>
      <c r="AE17" s="84"/>
      <c r="AF17" s="84"/>
      <c r="AG17" s="85"/>
      <c r="AH17" s="64"/>
    </row>
    <row r="18" spans="1:34" ht="15" customHeight="1">
      <c r="A18" s="131" t="s">
        <v>22</v>
      </c>
      <c r="B18" s="118" t="s">
        <v>36</v>
      </c>
      <c r="C18" s="119"/>
      <c r="D18" s="119"/>
      <c r="E18" s="120" t="s">
        <v>37</v>
      </c>
      <c r="F18" s="119"/>
      <c r="G18" s="121"/>
      <c r="H18" s="122"/>
      <c r="I18" s="122"/>
      <c r="J18" s="123"/>
      <c r="K18" s="120" t="s">
        <v>36</v>
      </c>
      <c r="L18" s="119"/>
      <c r="M18" s="121"/>
      <c r="N18" s="124"/>
      <c r="O18" s="125"/>
      <c r="P18" s="125"/>
      <c r="Q18" s="91"/>
      <c r="R18" s="92"/>
      <c r="S18" s="93"/>
      <c r="T18" s="94">
        <f>COUNTIF($B18:$S18,"○")</f>
        <v>0</v>
      </c>
      <c r="U18" s="96">
        <f>COUNTIF($B18:$S18,"●")</f>
        <v>2</v>
      </c>
      <c r="V18" s="98">
        <f>COUNTIF($B18:$S18,"△")</f>
        <v>1</v>
      </c>
      <c r="W18" s="113">
        <f>T18*3+V18</f>
        <v>1</v>
      </c>
      <c r="X18" s="65">
        <f>SUM(B19,E19,H19,K19,N19,Q19)</f>
        <v>0</v>
      </c>
      <c r="Y18" s="65">
        <f>SUM(D19,G19,J19,M19,P19,S19)</f>
        <v>6</v>
      </c>
      <c r="Z18" s="61">
        <f>X18-Y18</f>
        <v>-6</v>
      </c>
      <c r="AA18" s="194">
        <f>RANK(AH18,AH14:AH21)</f>
        <v>4</v>
      </c>
      <c r="AB18" s="102"/>
      <c r="AC18" s="103"/>
      <c r="AD18" s="104"/>
      <c r="AE18" s="84"/>
      <c r="AF18" s="84"/>
      <c r="AG18" s="85"/>
      <c r="AH18" s="63">
        <f>W18*10000+Z18*1000+X18</f>
        <v>4000</v>
      </c>
    </row>
    <row r="19" spans="1:34" ht="15" customHeight="1">
      <c r="A19" s="132"/>
      <c r="B19" s="16">
        <v>0</v>
      </c>
      <c r="C19" s="14" t="s">
        <v>38</v>
      </c>
      <c r="D19" s="22">
        <v>1</v>
      </c>
      <c r="E19" s="23">
        <v>0</v>
      </c>
      <c r="F19" s="14" t="s">
        <v>38</v>
      </c>
      <c r="G19" s="30">
        <v>0</v>
      </c>
      <c r="H19" s="19"/>
      <c r="I19" s="19"/>
      <c r="J19" s="19"/>
      <c r="K19" s="13">
        <v>0</v>
      </c>
      <c r="L19" s="7" t="s">
        <v>38</v>
      </c>
      <c r="M19" s="21">
        <v>5</v>
      </c>
      <c r="N19" s="41"/>
      <c r="O19" s="42"/>
      <c r="P19" s="42"/>
      <c r="Q19" s="41"/>
      <c r="R19" s="42"/>
      <c r="S19" s="42"/>
      <c r="T19" s="126"/>
      <c r="U19" s="136"/>
      <c r="V19" s="134"/>
      <c r="W19" s="114"/>
      <c r="X19" s="115"/>
      <c r="Y19" s="115"/>
      <c r="Z19" s="100"/>
      <c r="AA19" s="195"/>
      <c r="AB19" s="105"/>
      <c r="AC19" s="106"/>
      <c r="AD19" s="107"/>
      <c r="AE19" s="84"/>
      <c r="AF19" s="84"/>
      <c r="AG19" s="85"/>
      <c r="AH19" s="64"/>
    </row>
    <row r="20" spans="1:34" ht="15" customHeight="1">
      <c r="A20" s="67" t="s">
        <v>31</v>
      </c>
      <c r="B20" s="135" t="s">
        <v>35</v>
      </c>
      <c r="C20" s="74"/>
      <c r="D20" s="74"/>
      <c r="E20" s="73" t="s">
        <v>35</v>
      </c>
      <c r="F20" s="74"/>
      <c r="G20" s="75"/>
      <c r="H20" s="73" t="s">
        <v>35</v>
      </c>
      <c r="I20" s="74"/>
      <c r="J20" s="75"/>
      <c r="K20" s="137"/>
      <c r="L20" s="122"/>
      <c r="M20" s="123"/>
      <c r="N20" s="91"/>
      <c r="O20" s="92"/>
      <c r="P20" s="174"/>
      <c r="Q20" s="91"/>
      <c r="R20" s="92"/>
      <c r="S20" s="93"/>
      <c r="T20" s="94">
        <f>COUNTIF($B20:$S20,"○")</f>
        <v>3</v>
      </c>
      <c r="U20" s="96">
        <f>COUNTIF($B20:$S20,"●")</f>
        <v>0</v>
      </c>
      <c r="V20" s="98">
        <f>COUNTIF($B20:$S20,"△")</f>
        <v>0</v>
      </c>
      <c r="W20" s="113">
        <f>T20*3+V20</f>
        <v>9</v>
      </c>
      <c r="X20" s="65">
        <f>SUM(B21,E21,H21,K21,N21,Q21)</f>
        <v>10</v>
      </c>
      <c r="Y20" s="65">
        <f>SUM(D21,G21,J21,M21,P21,S21)</f>
        <v>2</v>
      </c>
      <c r="Z20" s="61">
        <f>X20-Y20</f>
        <v>8</v>
      </c>
      <c r="AA20" s="76">
        <f>RANK(AH20,AH14:AH21)</f>
        <v>1</v>
      </c>
      <c r="AB20" s="102"/>
      <c r="AC20" s="103"/>
      <c r="AD20" s="104"/>
      <c r="AE20" s="84"/>
      <c r="AF20" s="84"/>
      <c r="AG20" s="85"/>
      <c r="AH20" s="63">
        <f>W20*10000+Z20*1000+X20</f>
        <v>98010</v>
      </c>
    </row>
    <row r="21" spans="1:34" ht="15" customHeight="1" thickBot="1">
      <c r="A21" s="68"/>
      <c r="B21" s="24">
        <v>3</v>
      </c>
      <c r="C21" s="25" t="s">
        <v>38</v>
      </c>
      <c r="D21" s="25">
        <v>1</v>
      </c>
      <c r="E21" s="27">
        <v>2</v>
      </c>
      <c r="F21" s="25" t="s">
        <v>38</v>
      </c>
      <c r="G21" s="26">
        <v>1</v>
      </c>
      <c r="H21" s="25">
        <v>5</v>
      </c>
      <c r="I21" s="25" t="s">
        <v>38</v>
      </c>
      <c r="J21" s="25">
        <v>0</v>
      </c>
      <c r="K21" s="28"/>
      <c r="L21" s="29"/>
      <c r="M21" s="40"/>
      <c r="N21" s="44"/>
      <c r="O21" s="45"/>
      <c r="P21" s="55"/>
      <c r="Q21" s="44"/>
      <c r="R21" s="45"/>
      <c r="S21" s="46"/>
      <c r="T21" s="95"/>
      <c r="U21" s="97"/>
      <c r="V21" s="99"/>
      <c r="W21" s="116"/>
      <c r="X21" s="66"/>
      <c r="Y21" s="66"/>
      <c r="Z21" s="62"/>
      <c r="AA21" s="77"/>
      <c r="AB21" s="189"/>
      <c r="AC21" s="190"/>
      <c r="AD21" s="191"/>
      <c r="AE21" s="86"/>
      <c r="AF21" s="86"/>
      <c r="AG21" s="87"/>
      <c r="AH21" s="64"/>
    </row>
    <row r="22" spans="27:30" ht="15" customHeight="1" thickBot="1">
      <c r="AA22" s="36"/>
      <c r="AB22" s="48"/>
      <c r="AC22" s="48"/>
      <c r="AD22" s="48"/>
    </row>
    <row r="23" spans="1:34" ht="15" customHeight="1" thickBot="1">
      <c r="A23" s="2" t="s">
        <v>20</v>
      </c>
      <c r="B23" s="186" t="str">
        <f>+A24</f>
        <v>旭東中</v>
      </c>
      <c r="C23" s="179"/>
      <c r="D23" s="179"/>
      <c r="E23" s="178" t="str">
        <f>+A26</f>
        <v>沓掛中</v>
      </c>
      <c r="F23" s="179"/>
      <c r="G23" s="180"/>
      <c r="H23" s="178" t="str">
        <f>+A28</f>
        <v>豊明中</v>
      </c>
      <c r="I23" s="187"/>
      <c r="J23" s="187"/>
      <c r="K23" s="178" t="str">
        <f>+A30</f>
        <v>日進東中</v>
      </c>
      <c r="L23" s="179"/>
      <c r="M23" s="180"/>
      <c r="N23" s="181"/>
      <c r="O23" s="184"/>
      <c r="P23" s="184"/>
      <c r="Q23" s="181"/>
      <c r="R23" s="182"/>
      <c r="S23" s="183"/>
      <c r="T23" s="33" t="s">
        <v>5</v>
      </c>
      <c r="U23" s="31" t="s">
        <v>7</v>
      </c>
      <c r="V23" s="32" t="s">
        <v>6</v>
      </c>
      <c r="W23" s="3" t="s">
        <v>0</v>
      </c>
      <c r="X23" s="5" t="s">
        <v>1</v>
      </c>
      <c r="Y23" s="4" t="s">
        <v>2</v>
      </c>
      <c r="Z23" s="5" t="s">
        <v>3</v>
      </c>
      <c r="AA23" s="6" t="s">
        <v>4</v>
      </c>
      <c r="AB23" s="192" t="s">
        <v>9</v>
      </c>
      <c r="AC23" s="193"/>
      <c r="AD23" s="193"/>
      <c r="AE23" s="198" t="s">
        <v>10</v>
      </c>
      <c r="AF23" s="198"/>
      <c r="AG23" s="199"/>
      <c r="AH23" s="39"/>
    </row>
    <row r="24" spans="1:34" ht="15" customHeight="1">
      <c r="A24" s="133" t="s">
        <v>32</v>
      </c>
      <c r="B24" s="164"/>
      <c r="C24" s="165"/>
      <c r="D24" s="166"/>
      <c r="E24" s="71" t="s">
        <v>36</v>
      </c>
      <c r="F24" s="70"/>
      <c r="G24" s="72"/>
      <c r="H24" s="167" t="s">
        <v>36</v>
      </c>
      <c r="I24" s="168"/>
      <c r="J24" s="169"/>
      <c r="K24" s="167" t="s">
        <v>36</v>
      </c>
      <c r="L24" s="168"/>
      <c r="M24" s="169"/>
      <c r="N24" s="124"/>
      <c r="O24" s="125"/>
      <c r="P24" s="125"/>
      <c r="Q24" s="175"/>
      <c r="R24" s="176"/>
      <c r="S24" s="177"/>
      <c r="T24" s="157">
        <f>COUNTIF($B24:$S24,"○")</f>
        <v>0</v>
      </c>
      <c r="U24" s="170">
        <f>COUNTIF($B24:$S24,"●")</f>
        <v>3</v>
      </c>
      <c r="V24" s="172">
        <f>COUNTIF($B24:$S24,"△")</f>
        <v>0</v>
      </c>
      <c r="W24" s="188">
        <f>T24*3+V24</f>
        <v>0</v>
      </c>
      <c r="X24" s="161">
        <f>SUM(B25,E25,H25,K25,N25,Q25)</f>
        <v>1</v>
      </c>
      <c r="Y24" s="161">
        <f>SUM(D25,G25,J25,M25,P25,S25)</f>
        <v>20</v>
      </c>
      <c r="Z24" s="110">
        <f>X24-Y24</f>
        <v>-19</v>
      </c>
      <c r="AA24" s="151">
        <f>RANK(AH24,AH24:AH31)</f>
        <v>4</v>
      </c>
      <c r="AB24" s="200"/>
      <c r="AC24" s="201"/>
      <c r="AD24" s="202"/>
      <c r="AE24" s="111"/>
      <c r="AF24" s="111"/>
      <c r="AG24" s="112"/>
      <c r="AH24" s="63">
        <f>W24*10000+Z24*1000+X24</f>
        <v>-18999</v>
      </c>
    </row>
    <row r="25" spans="1:34" ht="15" customHeight="1">
      <c r="A25" s="132"/>
      <c r="B25" s="8"/>
      <c r="C25" s="9"/>
      <c r="D25" s="9"/>
      <c r="E25" s="10">
        <v>0</v>
      </c>
      <c r="F25" s="7" t="s">
        <v>38</v>
      </c>
      <c r="G25" s="11">
        <v>2</v>
      </c>
      <c r="H25" s="12">
        <v>0</v>
      </c>
      <c r="I25" s="7" t="s">
        <v>38</v>
      </c>
      <c r="J25" s="12">
        <v>8</v>
      </c>
      <c r="K25" s="10">
        <v>1</v>
      </c>
      <c r="L25" s="7" t="s">
        <v>38</v>
      </c>
      <c r="M25" s="11">
        <v>10</v>
      </c>
      <c r="N25" s="41"/>
      <c r="O25" s="42"/>
      <c r="P25" s="42"/>
      <c r="Q25" s="41"/>
      <c r="R25" s="42"/>
      <c r="S25" s="42"/>
      <c r="T25" s="158"/>
      <c r="U25" s="171"/>
      <c r="V25" s="173"/>
      <c r="W25" s="126"/>
      <c r="X25" s="161"/>
      <c r="Y25" s="161"/>
      <c r="Z25" s="110"/>
      <c r="AA25" s="156"/>
      <c r="AB25" s="147"/>
      <c r="AC25" s="148"/>
      <c r="AD25" s="149"/>
      <c r="AE25" s="84"/>
      <c r="AF25" s="84"/>
      <c r="AG25" s="85"/>
      <c r="AH25" s="64"/>
    </row>
    <row r="26" spans="1:34" ht="15" customHeight="1">
      <c r="A26" s="131" t="s">
        <v>13</v>
      </c>
      <c r="B26" s="135" t="s">
        <v>35</v>
      </c>
      <c r="C26" s="74"/>
      <c r="D26" s="74"/>
      <c r="E26" s="137"/>
      <c r="F26" s="122"/>
      <c r="G26" s="123"/>
      <c r="H26" s="120" t="s">
        <v>36</v>
      </c>
      <c r="I26" s="119"/>
      <c r="J26" s="121"/>
      <c r="K26" s="73" t="s">
        <v>36</v>
      </c>
      <c r="L26" s="74"/>
      <c r="M26" s="75"/>
      <c r="N26" s="124"/>
      <c r="O26" s="125"/>
      <c r="P26" s="125"/>
      <c r="Q26" s="91"/>
      <c r="R26" s="92"/>
      <c r="S26" s="93"/>
      <c r="T26" s="94">
        <f>COUNTIF($B26:$S26,"○")</f>
        <v>1</v>
      </c>
      <c r="U26" s="96">
        <f>COUNTIF($B26:$S26,"●")</f>
        <v>2</v>
      </c>
      <c r="V26" s="98">
        <f>COUNTIF($B26:$S26,"△")</f>
        <v>0</v>
      </c>
      <c r="W26" s="113">
        <f>T26*3+V26</f>
        <v>3</v>
      </c>
      <c r="X26" s="65">
        <f>SUM(B27,E27,H27,K27,N27,Q27)</f>
        <v>3</v>
      </c>
      <c r="Y26" s="65">
        <f>SUM(D27,G27,J27,M27,P27,S27)</f>
        <v>4</v>
      </c>
      <c r="Z26" s="61">
        <f>X26-Y26</f>
        <v>-1</v>
      </c>
      <c r="AA26" s="150">
        <f>RANK(AH26,AH24:AH31)</f>
        <v>3</v>
      </c>
      <c r="AB26" s="144"/>
      <c r="AC26" s="145"/>
      <c r="AD26" s="146"/>
      <c r="AE26" s="84"/>
      <c r="AF26" s="84"/>
      <c r="AG26" s="85"/>
      <c r="AH26" s="63">
        <f>W26*10000+Z26*1000+X26</f>
        <v>29003</v>
      </c>
    </row>
    <row r="27" spans="1:34" ht="15" customHeight="1">
      <c r="A27" s="132"/>
      <c r="B27" s="17">
        <v>2</v>
      </c>
      <c r="C27" s="14" t="s">
        <v>38</v>
      </c>
      <c r="D27" s="14">
        <v>0</v>
      </c>
      <c r="E27" s="18"/>
      <c r="F27" s="19"/>
      <c r="G27" s="20"/>
      <c r="H27" s="15">
        <v>0</v>
      </c>
      <c r="I27" s="7" t="s">
        <v>38</v>
      </c>
      <c r="J27" s="15">
        <v>1</v>
      </c>
      <c r="K27" s="13">
        <v>1</v>
      </c>
      <c r="L27" s="7" t="s">
        <v>38</v>
      </c>
      <c r="M27" s="21">
        <v>3</v>
      </c>
      <c r="N27" s="41"/>
      <c r="O27" s="42"/>
      <c r="P27" s="42"/>
      <c r="Q27" s="41"/>
      <c r="R27" s="42"/>
      <c r="S27" s="42"/>
      <c r="T27" s="126"/>
      <c r="U27" s="136"/>
      <c r="V27" s="134"/>
      <c r="W27" s="114"/>
      <c r="X27" s="115"/>
      <c r="Y27" s="115"/>
      <c r="Z27" s="100"/>
      <c r="AA27" s="151"/>
      <c r="AB27" s="147"/>
      <c r="AC27" s="148"/>
      <c r="AD27" s="149"/>
      <c r="AE27" s="84"/>
      <c r="AF27" s="84"/>
      <c r="AG27" s="85"/>
      <c r="AH27" s="64"/>
    </row>
    <row r="28" spans="1:34" ht="15" customHeight="1">
      <c r="A28" s="67" t="s">
        <v>17</v>
      </c>
      <c r="B28" s="118" t="s">
        <v>35</v>
      </c>
      <c r="C28" s="119"/>
      <c r="D28" s="119"/>
      <c r="E28" s="120" t="s">
        <v>35</v>
      </c>
      <c r="F28" s="119"/>
      <c r="G28" s="121"/>
      <c r="H28" s="122"/>
      <c r="I28" s="122"/>
      <c r="J28" s="123"/>
      <c r="K28" s="120" t="s">
        <v>37</v>
      </c>
      <c r="L28" s="119"/>
      <c r="M28" s="121"/>
      <c r="N28" s="124"/>
      <c r="O28" s="125"/>
      <c r="P28" s="125"/>
      <c r="Q28" s="91"/>
      <c r="R28" s="92"/>
      <c r="S28" s="93"/>
      <c r="T28" s="94">
        <f>COUNTIF($B28:$S28,"○")</f>
        <v>2</v>
      </c>
      <c r="U28" s="96">
        <f>COUNTIF($B28:$S28,"●")</f>
        <v>0</v>
      </c>
      <c r="V28" s="98">
        <f>COUNTIF($B28:$S28,"△")</f>
        <v>1</v>
      </c>
      <c r="W28" s="113">
        <f>T28*3+V28</f>
        <v>7</v>
      </c>
      <c r="X28" s="65">
        <f>SUM(B29,E29,H29,K29,N29,Q29)</f>
        <v>9</v>
      </c>
      <c r="Y28" s="65">
        <f>SUM(D29,G29,J29,M29,P29,S29)</f>
        <v>0</v>
      </c>
      <c r="Z28" s="61">
        <f>X28-Y28</f>
        <v>9</v>
      </c>
      <c r="AA28" s="76">
        <f>RANK(AH28,AH24:AH31)</f>
        <v>2</v>
      </c>
      <c r="AB28" s="102"/>
      <c r="AC28" s="103"/>
      <c r="AD28" s="104"/>
      <c r="AE28" s="84"/>
      <c r="AF28" s="84"/>
      <c r="AG28" s="85"/>
      <c r="AH28" s="63">
        <f>W28*10000+Z28*1000+X28</f>
        <v>79009</v>
      </c>
    </row>
    <row r="29" spans="1:34" ht="15" customHeight="1">
      <c r="A29" s="117"/>
      <c r="B29" s="16">
        <v>8</v>
      </c>
      <c r="C29" s="14" t="s">
        <v>38</v>
      </c>
      <c r="D29" s="22">
        <v>0</v>
      </c>
      <c r="E29" s="23">
        <v>1</v>
      </c>
      <c r="F29" s="14" t="s">
        <v>38</v>
      </c>
      <c r="G29" s="30">
        <v>0</v>
      </c>
      <c r="H29" s="19"/>
      <c r="I29" s="19"/>
      <c r="J29" s="19"/>
      <c r="K29" s="13">
        <v>0</v>
      </c>
      <c r="L29" s="7" t="s">
        <v>38</v>
      </c>
      <c r="M29" s="21">
        <v>0</v>
      </c>
      <c r="N29" s="41"/>
      <c r="O29" s="42"/>
      <c r="P29" s="42"/>
      <c r="Q29" s="41"/>
      <c r="R29" s="42"/>
      <c r="S29" s="42"/>
      <c r="T29" s="126"/>
      <c r="U29" s="136"/>
      <c r="V29" s="134"/>
      <c r="W29" s="114"/>
      <c r="X29" s="115"/>
      <c r="Y29" s="115"/>
      <c r="Z29" s="100"/>
      <c r="AA29" s="101"/>
      <c r="AB29" s="105"/>
      <c r="AC29" s="106"/>
      <c r="AD29" s="107"/>
      <c r="AE29" s="84"/>
      <c r="AF29" s="84"/>
      <c r="AG29" s="85"/>
      <c r="AH29" s="64"/>
    </row>
    <row r="30" spans="1:34" ht="15" customHeight="1">
      <c r="A30" s="67" t="s">
        <v>16</v>
      </c>
      <c r="B30" s="135" t="s">
        <v>35</v>
      </c>
      <c r="C30" s="74"/>
      <c r="D30" s="74"/>
      <c r="E30" s="73" t="s">
        <v>35</v>
      </c>
      <c r="F30" s="74"/>
      <c r="G30" s="75"/>
      <c r="H30" s="73" t="s">
        <v>37</v>
      </c>
      <c r="I30" s="74"/>
      <c r="J30" s="75"/>
      <c r="K30" s="137"/>
      <c r="L30" s="122"/>
      <c r="M30" s="123"/>
      <c r="N30" s="91"/>
      <c r="O30" s="92"/>
      <c r="P30" s="174"/>
      <c r="Q30" s="91"/>
      <c r="R30" s="92"/>
      <c r="S30" s="93"/>
      <c r="T30" s="94">
        <f>COUNTIF($B30:$S30,"○")</f>
        <v>2</v>
      </c>
      <c r="U30" s="96">
        <f>COUNTIF($B30:$S30,"●")</f>
        <v>0</v>
      </c>
      <c r="V30" s="98">
        <f>COUNTIF($B30:$S30,"△")</f>
        <v>1</v>
      </c>
      <c r="W30" s="113">
        <f>T30*3+V30</f>
        <v>7</v>
      </c>
      <c r="X30" s="65">
        <f>SUM(B31,E31,H31,K31,N31,Q31)</f>
        <v>13</v>
      </c>
      <c r="Y30" s="65">
        <f>SUM(D31,G31,J31,M31,P31,S31)</f>
        <v>2</v>
      </c>
      <c r="Z30" s="61">
        <f>X30-Y30</f>
        <v>11</v>
      </c>
      <c r="AA30" s="76">
        <f>RANK(AH30,AH24:AH31)</f>
        <v>1</v>
      </c>
      <c r="AB30" s="102"/>
      <c r="AC30" s="103"/>
      <c r="AD30" s="104"/>
      <c r="AE30" s="84"/>
      <c r="AF30" s="84"/>
      <c r="AG30" s="85"/>
      <c r="AH30" s="63">
        <f>W30*10000+Z30*1000+X30</f>
        <v>81013</v>
      </c>
    </row>
    <row r="31" spans="1:34" ht="15" customHeight="1" thickBot="1">
      <c r="A31" s="68"/>
      <c r="B31" s="24">
        <v>10</v>
      </c>
      <c r="C31" s="25" t="s">
        <v>38</v>
      </c>
      <c r="D31" s="25">
        <v>1</v>
      </c>
      <c r="E31" s="27">
        <v>3</v>
      </c>
      <c r="F31" s="25" t="s">
        <v>38</v>
      </c>
      <c r="G31" s="26">
        <v>1</v>
      </c>
      <c r="H31" s="25">
        <v>0</v>
      </c>
      <c r="I31" s="25" t="s">
        <v>38</v>
      </c>
      <c r="J31" s="25">
        <v>0</v>
      </c>
      <c r="K31" s="28"/>
      <c r="L31" s="29"/>
      <c r="M31" s="40"/>
      <c r="N31" s="44"/>
      <c r="O31" s="45"/>
      <c r="P31" s="55"/>
      <c r="Q31" s="44"/>
      <c r="R31" s="45"/>
      <c r="S31" s="46"/>
      <c r="T31" s="95"/>
      <c r="U31" s="97"/>
      <c r="V31" s="99"/>
      <c r="W31" s="116"/>
      <c r="X31" s="66"/>
      <c r="Y31" s="66"/>
      <c r="Z31" s="62"/>
      <c r="AA31" s="77"/>
      <c r="AB31" s="189"/>
      <c r="AC31" s="190"/>
      <c r="AD31" s="191"/>
      <c r="AE31" s="86"/>
      <c r="AF31" s="86"/>
      <c r="AG31" s="87"/>
      <c r="AH31" s="64"/>
    </row>
    <row r="32" spans="27:30" ht="15" customHeight="1" thickBot="1">
      <c r="AA32" s="36"/>
      <c r="AB32" s="48"/>
      <c r="AC32" s="48"/>
      <c r="AD32" s="48"/>
    </row>
    <row r="33" spans="1:33" ht="15" customHeight="1" thickBot="1">
      <c r="A33" s="2" t="s">
        <v>21</v>
      </c>
      <c r="B33" s="186" t="str">
        <f>+A34</f>
        <v>FC リガルコ</v>
      </c>
      <c r="C33" s="179"/>
      <c r="D33" s="179"/>
      <c r="E33" s="178" t="str">
        <f>+A36</f>
        <v>水無瀬中</v>
      </c>
      <c r="F33" s="179"/>
      <c r="G33" s="180"/>
      <c r="H33" s="178" t="str">
        <f>+A38</f>
        <v>長久手北中</v>
      </c>
      <c r="I33" s="187"/>
      <c r="J33" s="187"/>
      <c r="K33" s="178" t="str">
        <f>+A40</f>
        <v>日進西中</v>
      </c>
      <c r="L33" s="179"/>
      <c r="M33" s="180"/>
      <c r="N33" s="181" t="str">
        <f>+A42</f>
        <v>日進北中</v>
      </c>
      <c r="O33" s="184"/>
      <c r="P33" s="185"/>
      <c r="Q33" s="181"/>
      <c r="R33" s="182"/>
      <c r="S33" s="183"/>
      <c r="T33" s="33" t="s">
        <v>5</v>
      </c>
      <c r="U33" s="31" t="s">
        <v>7</v>
      </c>
      <c r="V33" s="32" t="s">
        <v>6</v>
      </c>
      <c r="W33" s="3" t="s">
        <v>0</v>
      </c>
      <c r="X33" s="5" t="s">
        <v>1</v>
      </c>
      <c r="Y33" s="4" t="s">
        <v>2</v>
      </c>
      <c r="Z33" s="5" t="s">
        <v>3</v>
      </c>
      <c r="AA33" s="6" t="s">
        <v>4</v>
      </c>
      <c r="AB33" s="192" t="s">
        <v>9</v>
      </c>
      <c r="AC33" s="193"/>
      <c r="AD33" s="193"/>
      <c r="AE33" s="198" t="s">
        <v>10</v>
      </c>
      <c r="AF33" s="198"/>
      <c r="AG33" s="199"/>
    </row>
    <row r="34" spans="1:34" ht="15" customHeight="1">
      <c r="A34" s="162" t="s">
        <v>33</v>
      </c>
      <c r="B34" s="164"/>
      <c r="C34" s="165"/>
      <c r="D34" s="166"/>
      <c r="E34" s="71" t="s">
        <v>35</v>
      </c>
      <c r="F34" s="70"/>
      <c r="G34" s="72"/>
      <c r="H34" s="167" t="s">
        <v>36</v>
      </c>
      <c r="I34" s="168"/>
      <c r="J34" s="169"/>
      <c r="K34" s="167" t="s">
        <v>36</v>
      </c>
      <c r="L34" s="168"/>
      <c r="M34" s="169"/>
      <c r="N34" s="167" t="s">
        <v>36</v>
      </c>
      <c r="O34" s="168"/>
      <c r="P34" s="169"/>
      <c r="Q34" s="175"/>
      <c r="R34" s="176"/>
      <c r="S34" s="177"/>
      <c r="T34" s="157">
        <f>COUNTIF($B34:$S34,"○")</f>
        <v>1</v>
      </c>
      <c r="U34" s="170">
        <f>COUNTIF($B34:$S34,"●")</f>
        <v>3</v>
      </c>
      <c r="V34" s="172">
        <f>COUNTIF($B34:$S34,"△")</f>
        <v>0</v>
      </c>
      <c r="W34" s="159">
        <f>T34*3+V34</f>
        <v>3</v>
      </c>
      <c r="X34" s="161">
        <f>SUM(B35,E35,H35,K35,N35,Q35)</f>
        <v>6</v>
      </c>
      <c r="Y34" s="161">
        <f>SUM(D35,G35,J35,M35,P35,S35)</f>
        <v>20</v>
      </c>
      <c r="Z34" s="110">
        <f>X34-Y34</f>
        <v>-14</v>
      </c>
      <c r="AA34" s="151">
        <f>RANK(AH34,AH34:AH43)</f>
        <v>4</v>
      </c>
      <c r="AB34" s="203"/>
      <c r="AC34" s="204"/>
      <c r="AD34" s="204"/>
      <c r="AE34" s="111"/>
      <c r="AF34" s="111"/>
      <c r="AG34" s="112"/>
      <c r="AH34" s="63">
        <f>W34*10000+Z34*1000+X34</f>
        <v>16006</v>
      </c>
    </row>
    <row r="35" spans="1:34" ht="15" customHeight="1">
      <c r="A35" s="163"/>
      <c r="B35" s="8"/>
      <c r="C35" s="9"/>
      <c r="D35" s="9"/>
      <c r="E35" s="10">
        <v>5</v>
      </c>
      <c r="F35" s="7" t="s">
        <v>38</v>
      </c>
      <c r="G35" s="11">
        <v>1</v>
      </c>
      <c r="H35" s="12">
        <v>0</v>
      </c>
      <c r="I35" s="7" t="s">
        <v>38</v>
      </c>
      <c r="J35" s="12">
        <v>3</v>
      </c>
      <c r="K35" s="10">
        <v>0</v>
      </c>
      <c r="L35" s="7" t="s">
        <v>38</v>
      </c>
      <c r="M35" s="11">
        <v>10</v>
      </c>
      <c r="N35" s="10">
        <v>1</v>
      </c>
      <c r="O35" s="7" t="s">
        <v>38</v>
      </c>
      <c r="P35" s="11">
        <v>6</v>
      </c>
      <c r="Q35" s="41"/>
      <c r="R35" s="42"/>
      <c r="S35" s="43"/>
      <c r="T35" s="158"/>
      <c r="U35" s="171"/>
      <c r="V35" s="173"/>
      <c r="W35" s="160"/>
      <c r="X35" s="161"/>
      <c r="Y35" s="161"/>
      <c r="Z35" s="110"/>
      <c r="AA35" s="156"/>
      <c r="AB35" s="205"/>
      <c r="AC35" s="206"/>
      <c r="AD35" s="206"/>
      <c r="AE35" s="84"/>
      <c r="AF35" s="84"/>
      <c r="AG35" s="85"/>
      <c r="AH35" s="64"/>
    </row>
    <row r="36" spans="1:34" ht="15" customHeight="1">
      <c r="A36" s="154" t="s">
        <v>34</v>
      </c>
      <c r="B36" s="135" t="s">
        <v>36</v>
      </c>
      <c r="C36" s="74"/>
      <c r="D36" s="74"/>
      <c r="E36" s="137"/>
      <c r="F36" s="122"/>
      <c r="G36" s="123"/>
      <c r="H36" s="120" t="s">
        <v>36</v>
      </c>
      <c r="I36" s="119"/>
      <c r="J36" s="121"/>
      <c r="K36" s="73" t="s">
        <v>36</v>
      </c>
      <c r="L36" s="74"/>
      <c r="M36" s="75"/>
      <c r="N36" s="73" t="s">
        <v>36</v>
      </c>
      <c r="O36" s="74"/>
      <c r="P36" s="75"/>
      <c r="Q36" s="91"/>
      <c r="R36" s="92"/>
      <c r="S36" s="93"/>
      <c r="T36" s="94">
        <f>COUNTIF($B36:$S36,"○")</f>
        <v>0</v>
      </c>
      <c r="U36" s="96">
        <f>COUNTIF($B36:$S36,"●")</f>
        <v>4</v>
      </c>
      <c r="V36" s="98">
        <f>COUNTIF($B36:$S36,"△")</f>
        <v>0</v>
      </c>
      <c r="W36" s="113">
        <f>T36*3+V36</f>
        <v>0</v>
      </c>
      <c r="X36" s="65">
        <f>SUM(B37,E37,H37,K37,N37,Q37)</f>
        <v>1</v>
      </c>
      <c r="Y36" s="65">
        <f>SUM(D37,G37,J37,M37,P37,S37)</f>
        <v>26</v>
      </c>
      <c r="Z36" s="61">
        <f>X36-Y36</f>
        <v>-25</v>
      </c>
      <c r="AA36" s="150">
        <f>RANK(AH36,AH34:AH43)</f>
        <v>5</v>
      </c>
      <c r="AB36" s="144"/>
      <c r="AC36" s="145"/>
      <c r="AD36" s="146"/>
      <c r="AE36" s="84"/>
      <c r="AF36" s="84"/>
      <c r="AG36" s="85"/>
      <c r="AH36" s="60">
        <f>W36*10000+Z36*1000+X36</f>
        <v>-24999</v>
      </c>
    </row>
    <row r="37" spans="1:34" ht="15" customHeight="1">
      <c r="A37" s="155"/>
      <c r="B37" s="17">
        <v>1</v>
      </c>
      <c r="C37" s="14" t="s">
        <v>38</v>
      </c>
      <c r="D37" s="14">
        <v>5</v>
      </c>
      <c r="E37" s="18"/>
      <c r="F37" s="19"/>
      <c r="G37" s="20"/>
      <c r="H37" s="15">
        <v>0</v>
      </c>
      <c r="I37" s="7" t="s">
        <v>38</v>
      </c>
      <c r="J37" s="15">
        <v>10</v>
      </c>
      <c r="K37" s="13">
        <v>0</v>
      </c>
      <c r="L37" s="7" t="s">
        <v>38</v>
      </c>
      <c r="M37" s="21">
        <v>7</v>
      </c>
      <c r="N37" s="13">
        <v>0</v>
      </c>
      <c r="O37" s="7" t="s">
        <v>38</v>
      </c>
      <c r="P37" s="21">
        <v>4</v>
      </c>
      <c r="Q37" s="41"/>
      <c r="R37" s="42"/>
      <c r="S37" s="43"/>
      <c r="T37" s="126"/>
      <c r="U37" s="136"/>
      <c r="V37" s="134"/>
      <c r="W37" s="114"/>
      <c r="X37" s="115"/>
      <c r="Y37" s="115"/>
      <c r="Z37" s="100"/>
      <c r="AA37" s="151"/>
      <c r="AB37" s="147"/>
      <c r="AC37" s="148"/>
      <c r="AD37" s="149"/>
      <c r="AE37" s="84"/>
      <c r="AF37" s="84"/>
      <c r="AG37" s="85"/>
      <c r="AH37" s="60"/>
    </row>
    <row r="38" spans="1:34" ht="18" customHeight="1">
      <c r="A38" s="152" t="s">
        <v>25</v>
      </c>
      <c r="B38" s="118" t="s">
        <v>35</v>
      </c>
      <c r="C38" s="119"/>
      <c r="D38" s="119"/>
      <c r="E38" s="120" t="s">
        <v>35</v>
      </c>
      <c r="F38" s="119"/>
      <c r="G38" s="121"/>
      <c r="H38" s="122"/>
      <c r="I38" s="122"/>
      <c r="J38" s="123"/>
      <c r="K38" s="120" t="s">
        <v>36</v>
      </c>
      <c r="L38" s="119"/>
      <c r="M38" s="121"/>
      <c r="N38" s="120" t="s">
        <v>36</v>
      </c>
      <c r="O38" s="119"/>
      <c r="P38" s="121"/>
      <c r="Q38" s="91"/>
      <c r="R38" s="92"/>
      <c r="S38" s="93"/>
      <c r="T38" s="94">
        <f>COUNTIF($B38:$S38,"○")</f>
        <v>2</v>
      </c>
      <c r="U38" s="96">
        <f>COUNTIF($B38:$S38,"●")</f>
        <v>2</v>
      </c>
      <c r="V38" s="98">
        <f>COUNTIF($B38:$S38,"△")</f>
        <v>0</v>
      </c>
      <c r="W38" s="113">
        <f>T38*3+V38</f>
        <v>6</v>
      </c>
      <c r="X38" s="65">
        <f>SUM(B39,E39,H39,K39,N39,Q39)</f>
        <v>16</v>
      </c>
      <c r="Y38" s="65">
        <f>SUM(D39,G39,J39,M39,P39,S39)</f>
        <v>6</v>
      </c>
      <c r="Z38" s="61">
        <f>X38-Y38</f>
        <v>10</v>
      </c>
      <c r="AA38" s="108">
        <f>RANK(AH38,AH34:AH43)</f>
        <v>3</v>
      </c>
      <c r="AB38" s="144"/>
      <c r="AC38" s="145"/>
      <c r="AD38" s="146"/>
      <c r="AE38" s="84"/>
      <c r="AF38" s="84"/>
      <c r="AG38" s="85"/>
      <c r="AH38" s="60">
        <f>W38*10000+Z38*1000+X38</f>
        <v>70016</v>
      </c>
    </row>
    <row r="39" spans="1:34" ht="15" customHeight="1">
      <c r="A39" s="153"/>
      <c r="B39" s="16">
        <v>3</v>
      </c>
      <c r="C39" s="14" t="s">
        <v>38</v>
      </c>
      <c r="D39" s="22">
        <v>0</v>
      </c>
      <c r="E39" s="23">
        <v>10</v>
      </c>
      <c r="F39" s="14" t="s">
        <v>38</v>
      </c>
      <c r="G39" s="30">
        <v>0</v>
      </c>
      <c r="H39" s="19"/>
      <c r="I39" s="19"/>
      <c r="J39" s="19"/>
      <c r="K39" s="13">
        <v>2</v>
      </c>
      <c r="L39" s="7" t="s">
        <v>38</v>
      </c>
      <c r="M39" s="21">
        <v>4</v>
      </c>
      <c r="N39" s="13">
        <v>1</v>
      </c>
      <c r="O39" s="7" t="s">
        <v>38</v>
      </c>
      <c r="P39" s="21">
        <v>2</v>
      </c>
      <c r="Q39" s="41"/>
      <c r="R39" s="42"/>
      <c r="S39" s="43"/>
      <c r="T39" s="126"/>
      <c r="U39" s="136"/>
      <c r="V39" s="134"/>
      <c r="W39" s="114"/>
      <c r="X39" s="115"/>
      <c r="Y39" s="115"/>
      <c r="Z39" s="100"/>
      <c r="AA39" s="109"/>
      <c r="AB39" s="147"/>
      <c r="AC39" s="148"/>
      <c r="AD39" s="149"/>
      <c r="AE39" s="84"/>
      <c r="AF39" s="84"/>
      <c r="AG39" s="85"/>
      <c r="AH39" s="60"/>
    </row>
    <row r="40" spans="1:34" ht="15" customHeight="1">
      <c r="A40" s="67" t="s">
        <v>15</v>
      </c>
      <c r="B40" s="135" t="s">
        <v>35</v>
      </c>
      <c r="C40" s="74"/>
      <c r="D40" s="74"/>
      <c r="E40" s="73" t="s">
        <v>35</v>
      </c>
      <c r="F40" s="74"/>
      <c r="G40" s="75"/>
      <c r="H40" s="73" t="s">
        <v>35</v>
      </c>
      <c r="I40" s="74"/>
      <c r="J40" s="75"/>
      <c r="K40" s="137"/>
      <c r="L40" s="122"/>
      <c r="M40" s="123"/>
      <c r="N40" s="120" t="s">
        <v>35</v>
      </c>
      <c r="O40" s="119"/>
      <c r="P40" s="121"/>
      <c r="Q40" s="91"/>
      <c r="R40" s="92"/>
      <c r="S40" s="93"/>
      <c r="T40" s="94">
        <f>COUNTIF($B40:$S40,"○")</f>
        <v>4</v>
      </c>
      <c r="U40" s="96">
        <f>COUNTIF($B40:$S40,"●")</f>
        <v>0</v>
      </c>
      <c r="V40" s="98">
        <f>COUNTIF($B40:$S40,"△")</f>
        <v>0</v>
      </c>
      <c r="W40" s="113">
        <f>T40*3+V40</f>
        <v>12</v>
      </c>
      <c r="X40" s="65">
        <f>SUM(B41,E41,H41,K41,N41,Q41)</f>
        <v>25</v>
      </c>
      <c r="Y40" s="65">
        <f>SUM(D41,G41,J41,M41,P41,S41)</f>
        <v>3</v>
      </c>
      <c r="Z40" s="61">
        <f>X40-Y40</f>
        <v>22</v>
      </c>
      <c r="AA40" s="76">
        <f>RANK(AH40,AH34:AH43)</f>
        <v>1</v>
      </c>
      <c r="AB40" s="138"/>
      <c r="AC40" s="139"/>
      <c r="AD40" s="140"/>
      <c r="AE40" s="84"/>
      <c r="AF40" s="84"/>
      <c r="AG40" s="85"/>
      <c r="AH40" s="60">
        <f>W40*10000+Z40*1000+X40</f>
        <v>142025</v>
      </c>
    </row>
    <row r="41" spans="1:34" ht="15" customHeight="1">
      <c r="A41" s="117"/>
      <c r="B41" s="17">
        <v>10</v>
      </c>
      <c r="C41" s="14" t="s">
        <v>38</v>
      </c>
      <c r="D41" s="14">
        <v>0</v>
      </c>
      <c r="E41" s="56">
        <v>7</v>
      </c>
      <c r="F41" s="14" t="s">
        <v>38</v>
      </c>
      <c r="G41" s="57">
        <v>0</v>
      </c>
      <c r="H41" s="14">
        <v>4</v>
      </c>
      <c r="I41" s="14" t="s">
        <v>38</v>
      </c>
      <c r="J41" s="14">
        <v>2</v>
      </c>
      <c r="K41" s="18"/>
      <c r="L41" s="19"/>
      <c r="M41" s="20"/>
      <c r="N41" s="13">
        <v>4</v>
      </c>
      <c r="O41" s="14" t="s">
        <v>38</v>
      </c>
      <c r="P41" s="21">
        <v>1</v>
      </c>
      <c r="Q41" s="41"/>
      <c r="R41" s="42"/>
      <c r="S41" s="43"/>
      <c r="T41" s="126"/>
      <c r="U41" s="136"/>
      <c r="V41" s="134"/>
      <c r="W41" s="114"/>
      <c r="X41" s="115"/>
      <c r="Y41" s="115"/>
      <c r="Z41" s="100"/>
      <c r="AA41" s="101"/>
      <c r="AB41" s="141"/>
      <c r="AC41" s="142"/>
      <c r="AD41" s="143"/>
      <c r="AE41" s="84"/>
      <c r="AF41" s="84"/>
      <c r="AG41" s="85"/>
      <c r="AH41" s="60"/>
    </row>
    <row r="42" spans="1:34" s="39" customFormat="1" ht="15" customHeight="1">
      <c r="A42" s="67" t="s">
        <v>14</v>
      </c>
      <c r="B42" s="69" t="s">
        <v>35</v>
      </c>
      <c r="C42" s="70"/>
      <c r="D42" s="70"/>
      <c r="E42" s="71" t="s">
        <v>35</v>
      </c>
      <c r="F42" s="70"/>
      <c r="G42" s="72"/>
      <c r="H42" s="73" t="s">
        <v>35</v>
      </c>
      <c r="I42" s="74"/>
      <c r="J42" s="75"/>
      <c r="K42" s="70" t="s">
        <v>36</v>
      </c>
      <c r="L42" s="70"/>
      <c r="M42" s="72"/>
      <c r="N42" s="88"/>
      <c r="O42" s="89"/>
      <c r="P42" s="90"/>
      <c r="Q42" s="91"/>
      <c r="R42" s="92"/>
      <c r="S42" s="93"/>
      <c r="T42" s="94">
        <f>COUNTIF($B42:$S42,"○")</f>
        <v>3</v>
      </c>
      <c r="U42" s="96">
        <f>COUNTIF($B42:$S42,"●")</f>
        <v>1</v>
      </c>
      <c r="V42" s="98">
        <f>COUNTIF($B42:$S42,"△")</f>
        <v>0</v>
      </c>
      <c r="W42" s="113">
        <f>T42*3+V42</f>
        <v>9</v>
      </c>
      <c r="X42" s="65">
        <f>SUM(B43,E43,H43,K43,N43,Q43)</f>
        <v>13</v>
      </c>
      <c r="Y42" s="65">
        <f>SUM(D43,G43,J43,M43,P43,S43)</f>
        <v>6</v>
      </c>
      <c r="Z42" s="61">
        <f>X42-Y42</f>
        <v>7</v>
      </c>
      <c r="AA42" s="76">
        <f>RANK(AH42,AH34:AH43)</f>
        <v>2</v>
      </c>
      <c r="AB42" s="78"/>
      <c r="AC42" s="79"/>
      <c r="AD42" s="80"/>
      <c r="AE42" s="84"/>
      <c r="AF42" s="84"/>
      <c r="AG42" s="85"/>
      <c r="AH42" s="63">
        <f>W42*10000+Z42*1000+X42</f>
        <v>97013</v>
      </c>
    </row>
    <row r="43" spans="1:34" s="39" customFormat="1" ht="15" customHeight="1" thickBot="1">
      <c r="A43" s="68"/>
      <c r="B43" s="24">
        <v>6</v>
      </c>
      <c r="C43" s="25" t="s">
        <v>38</v>
      </c>
      <c r="D43" s="25">
        <v>1</v>
      </c>
      <c r="E43" s="27">
        <v>4</v>
      </c>
      <c r="F43" s="25" t="s">
        <v>38</v>
      </c>
      <c r="G43" s="26">
        <v>0</v>
      </c>
      <c r="H43" s="27">
        <v>2</v>
      </c>
      <c r="I43" s="25" t="s">
        <v>38</v>
      </c>
      <c r="J43" s="26">
        <v>1</v>
      </c>
      <c r="K43" s="25">
        <v>1</v>
      </c>
      <c r="L43" s="25" t="s">
        <v>38</v>
      </c>
      <c r="M43" s="25">
        <v>4</v>
      </c>
      <c r="N43" s="28"/>
      <c r="O43" s="29"/>
      <c r="P43" s="40"/>
      <c r="Q43" s="44"/>
      <c r="R43" s="45"/>
      <c r="S43" s="46"/>
      <c r="T43" s="95"/>
      <c r="U43" s="97"/>
      <c r="V43" s="99"/>
      <c r="W43" s="116"/>
      <c r="X43" s="66"/>
      <c r="Y43" s="66"/>
      <c r="Z43" s="62"/>
      <c r="AA43" s="77"/>
      <c r="AB43" s="81"/>
      <c r="AC43" s="82"/>
      <c r="AD43" s="83"/>
      <c r="AE43" s="86"/>
      <c r="AF43" s="86"/>
      <c r="AG43" s="87"/>
      <c r="AH43" s="64"/>
    </row>
    <row r="44" spans="1:33" ht="15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8"/>
      <c r="AC44" s="48"/>
      <c r="AD44" s="48"/>
      <c r="AE44" s="39"/>
      <c r="AF44" s="39"/>
      <c r="AG44" s="39"/>
    </row>
    <row r="45" spans="1:33" ht="16.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50"/>
      <c r="V45" s="50"/>
      <c r="W45" s="49"/>
      <c r="X45" s="49"/>
      <c r="Y45" s="49"/>
      <c r="Z45" s="51"/>
      <c r="AA45" s="52"/>
      <c r="AB45" s="53"/>
      <c r="AC45" s="53"/>
      <c r="AD45" s="53"/>
      <c r="AE45" s="54"/>
      <c r="AF45" s="54"/>
      <c r="AG45" s="54"/>
    </row>
    <row r="46" spans="1:27" ht="14.25">
      <c r="A46" s="38"/>
      <c r="T46" s="59"/>
      <c r="U46" s="37" t="s">
        <v>12</v>
      </c>
      <c r="V46" s="37"/>
      <c r="W46" s="37"/>
      <c r="X46" s="37"/>
      <c r="Y46" s="37"/>
      <c r="Z46" s="58"/>
      <c r="AA46" t="s">
        <v>23</v>
      </c>
    </row>
    <row r="47" spans="20:21" ht="14.25">
      <c r="T47" s="36"/>
      <c r="U47" s="37"/>
    </row>
  </sheetData>
  <sheetProtection/>
  <mergeCells count="342">
    <mergeCell ref="AH14:AH15"/>
    <mergeCell ref="AH16:AH17"/>
    <mergeCell ref="AB3:AD3"/>
    <mergeCell ref="A1:AG1"/>
    <mergeCell ref="Q13:S13"/>
    <mergeCell ref="Q18:S18"/>
    <mergeCell ref="Q4:S4"/>
    <mergeCell ref="U6:U7"/>
    <mergeCell ref="AH4:AH5"/>
    <mergeCell ref="AE3:AG3"/>
    <mergeCell ref="X8:X9"/>
    <mergeCell ref="AH6:AH7"/>
    <mergeCell ref="AH8:AH9"/>
    <mergeCell ref="AH10:AH11"/>
    <mergeCell ref="Q6:S6"/>
    <mergeCell ref="Q8:S8"/>
    <mergeCell ref="Q10:S10"/>
    <mergeCell ref="T6:T7"/>
    <mergeCell ref="V6:V7"/>
    <mergeCell ref="U8:U9"/>
    <mergeCell ref="AB36:AD37"/>
    <mergeCell ref="AB34:AD35"/>
    <mergeCell ref="AH24:AH25"/>
    <mergeCell ref="AH26:AH27"/>
    <mergeCell ref="AH28:AH29"/>
    <mergeCell ref="AH30:AH31"/>
    <mergeCell ref="AE33:AG33"/>
    <mergeCell ref="AE36:AG37"/>
    <mergeCell ref="AB26:AD27"/>
    <mergeCell ref="AB24:AD25"/>
    <mergeCell ref="AE38:AG39"/>
    <mergeCell ref="AH18:AH19"/>
    <mergeCell ref="AH20:AH21"/>
    <mergeCell ref="AH34:AH35"/>
    <mergeCell ref="AH36:AH37"/>
    <mergeCell ref="AE23:AG23"/>
    <mergeCell ref="AE24:AG25"/>
    <mergeCell ref="AE18:AG19"/>
    <mergeCell ref="AE26:AG27"/>
    <mergeCell ref="AH38:AH39"/>
    <mergeCell ref="AB4:AD5"/>
    <mergeCell ref="AE4:AG5"/>
    <mergeCell ref="AB8:AD9"/>
    <mergeCell ref="AE8:AG9"/>
    <mergeCell ref="AB10:AD11"/>
    <mergeCell ref="AE10:AG11"/>
    <mergeCell ref="AB6:AD7"/>
    <mergeCell ref="AE6:AG7"/>
    <mergeCell ref="AB13:AD13"/>
    <mergeCell ref="AE13:AG13"/>
    <mergeCell ref="AB14:AD15"/>
    <mergeCell ref="AE14:AG15"/>
    <mergeCell ref="AE16:AG17"/>
    <mergeCell ref="AE20:AG21"/>
    <mergeCell ref="AB16:AD17"/>
    <mergeCell ref="AA16:AA17"/>
    <mergeCell ref="AA20:AA21"/>
    <mergeCell ref="AB23:AD23"/>
    <mergeCell ref="AB18:AD19"/>
    <mergeCell ref="U14:U15"/>
    <mergeCell ref="W16:W17"/>
    <mergeCell ref="X16:X17"/>
    <mergeCell ref="Y14:Y15"/>
    <mergeCell ref="Y16:Y17"/>
    <mergeCell ref="AB20:AD21"/>
    <mergeCell ref="AA14:AA15"/>
    <mergeCell ref="Z16:Z17"/>
    <mergeCell ref="AA10:AA11"/>
    <mergeCell ref="AA30:AA31"/>
    <mergeCell ref="X14:X15"/>
    <mergeCell ref="Z14:Z15"/>
    <mergeCell ref="Y20:Y21"/>
    <mergeCell ref="Y10:Y11"/>
    <mergeCell ref="Z10:Z11"/>
    <mergeCell ref="X10:X11"/>
    <mergeCell ref="V16:V17"/>
    <mergeCell ref="AA18:AA19"/>
    <mergeCell ref="Z18:Z19"/>
    <mergeCell ref="Z30:Z31"/>
    <mergeCell ref="N6:P6"/>
    <mergeCell ref="N3:P3"/>
    <mergeCell ref="Y6:Y7"/>
    <mergeCell ref="Z8:Z9"/>
    <mergeCell ref="Z6:Z7"/>
    <mergeCell ref="U10:U11"/>
    <mergeCell ref="E4:G4"/>
    <mergeCell ref="H4:J4"/>
    <mergeCell ref="T4:T5"/>
    <mergeCell ref="Y4:Y5"/>
    <mergeCell ref="Q3:S3"/>
    <mergeCell ref="X4:X5"/>
    <mergeCell ref="K4:M4"/>
    <mergeCell ref="N4:P4"/>
    <mergeCell ref="E8:G8"/>
    <mergeCell ref="H8:J8"/>
    <mergeCell ref="U4:U5"/>
    <mergeCell ref="B3:D3"/>
    <mergeCell ref="E3:G3"/>
    <mergeCell ref="H3:J3"/>
    <mergeCell ref="K3:M3"/>
    <mergeCell ref="K8:M8"/>
    <mergeCell ref="K6:M6"/>
    <mergeCell ref="B8:D8"/>
    <mergeCell ref="V8:V9"/>
    <mergeCell ref="N8:P8"/>
    <mergeCell ref="Z4:Z5"/>
    <mergeCell ref="AA4:AA5"/>
    <mergeCell ref="AA6:AA7"/>
    <mergeCell ref="AA8:AA9"/>
    <mergeCell ref="W4:W5"/>
    <mergeCell ref="Y8:Y9"/>
    <mergeCell ref="X6:X7"/>
    <mergeCell ref="W8:W9"/>
    <mergeCell ref="W6:W7"/>
    <mergeCell ref="V4:V5"/>
    <mergeCell ref="A6:A7"/>
    <mergeCell ref="A8:A9"/>
    <mergeCell ref="B6:D6"/>
    <mergeCell ref="E6:G6"/>
    <mergeCell ref="H6:J6"/>
    <mergeCell ref="T8:T9"/>
    <mergeCell ref="A4:A5"/>
    <mergeCell ref="B4:D4"/>
    <mergeCell ref="A10:A11"/>
    <mergeCell ref="B10:D10"/>
    <mergeCell ref="E10:G10"/>
    <mergeCell ref="W10:W11"/>
    <mergeCell ref="V10:V11"/>
    <mergeCell ref="K10:M10"/>
    <mergeCell ref="N10:P10"/>
    <mergeCell ref="T10:T11"/>
    <mergeCell ref="H10:J10"/>
    <mergeCell ref="V14:V15"/>
    <mergeCell ref="W14:W15"/>
    <mergeCell ref="Q14:S14"/>
    <mergeCell ref="B13:D13"/>
    <mergeCell ref="E13:G13"/>
    <mergeCell ref="H13:J13"/>
    <mergeCell ref="N13:P13"/>
    <mergeCell ref="K14:M14"/>
    <mergeCell ref="N14:P14"/>
    <mergeCell ref="B14:D14"/>
    <mergeCell ref="E14:G14"/>
    <mergeCell ref="H14:J14"/>
    <mergeCell ref="K13:M13"/>
    <mergeCell ref="K16:M16"/>
    <mergeCell ref="N16:P16"/>
    <mergeCell ref="T16:T17"/>
    <mergeCell ref="T14:T15"/>
    <mergeCell ref="U16:U17"/>
    <mergeCell ref="Q36:S36"/>
    <mergeCell ref="B16:D16"/>
    <mergeCell ref="E16:G16"/>
    <mergeCell ref="H16:J16"/>
    <mergeCell ref="Q16:S16"/>
    <mergeCell ref="K20:M20"/>
    <mergeCell ref="N20:P20"/>
    <mergeCell ref="T20:T21"/>
    <mergeCell ref="U20:U21"/>
    <mergeCell ref="X18:X19"/>
    <mergeCell ref="N18:P18"/>
    <mergeCell ref="K18:M18"/>
    <mergeCell ref="W18:W19"/>
    <mergeCell ref="T18:T19"/>
    <mergeCell ref="U18:U19"/>
    <mergeCell ref="AE30:AG31"/>
    <mergeCell ref="AB33:AD33"/>
    <mergeCell ref="B20:D20"/>
    <mergeCell ref="E20:G20"/>
    <mergeCell ref="H20:J20"/>
    <mergeCell ref="W20:W21"/>
    <mergeCell ref="X20:X21"/>
    <mergeCell ref="V20:V21"/>
    <mergeCell ref="Z20:Z21"/>
    <mergeCell ref="H23:J23"/>
    <mergeCell ref="K23:M23"/>
    <mergeCell ref="T24:T25"/>
    <mergeCell ref="Q24:S24"/>
    <mergeCell ref="Q20:S20"/>
    <mergeCell ref="AB30:AD31"/>
    <mergeCell ref="Q23:S23"/>
    <mergeCell ref="N23:P23"/>
    <mergeCell ref="Q26:S26"/>
    <mergeCell ref="N26:P26"/>
    <mergeCell ref="K26:M26"/>
    <mergeCell ref="X24:X25"/>
    <mergeCell ref="AA26:AA27"/>
    <mergeCell ref="A24:A25"/>
    <mergeCell ref="B24:D24"/>
    <mergeCell ref="E24:G24"/>
    <mergeCell ref="H24:J24"/>
    <mergeCell ref="K24:M24"/>
    <mergeCell ref="N24:P24"/>
    <mergeCell ref="V26:V27"/>
    <mergeCell ref="U28:U29"/>
    <mergeCell ref="B23:D23"/>
    <mergeCell ref="E23:G23"/>
    <mergeCell ref="AA24:AA25"/>
    <mergeCell ref="W26:W27"/>
    <mergeCell ref="X26:X27"/>
    <mergeCell ref="Y26:Y27"/>
    <mergeCell ref="Z26:Z27"/>
    <mergeCell ref="V28:V29"/>
    <mergeCell ref="W24:W25"/>
    <mergeCell ref="B33:D33"/>
    <mergeCell ref="E33:G33"/>
    <mergeCell ref="H33:J33"/>
    <mergeCell ref="T26:T27"/>
    <mergeCell ref="Y24:Y25"/>
    <mergeCell ref="Z24:Z25"/>
    <mergeCell ref="V24:V25"/>
    <mergeCell ref="U24:U25"/>
    <mergeCell ref="X30:X31"/>
    <mergeCell ref="U26:U27"/>
    <mergeCell ref="A30:A31"/>
    <mergeCell ref="B30:D30"/>
    <mergeCell ref="E30:G30"/>
    <mergeCell ref="A26:A27"/>
    <mergeCell ref="B26:D26"/>
    <mergeCell ref="E26:G26"/>
    <mergeCell ref="K33:M33"/>
    <mergeCell ref="H30:J30"/>
    <mergeCell ref="Q33:S33"/>
    <mergeCell ref="H26:J26"/>
    <mergeCell ref="K30:M30"/>
    <mergeCell ref="T30:T31"/>
    <mergeCell ref="N33:P33"/>
    <mergeCell ref="U34:U35"/>
    <mergeCell ref="V34:V35"/>
    <mergeCell ref="U30:U31"/>
    <mergeCell ref="V30:V31"/>
    <mergeCell ref="N30:P30"/>
    <mergeCell ref="Q30:S30"/>
    <mergeCell ref="Q34:S34"/>
    <mergeCell ref="A34:A35"/>
    <mergeCell ref="B34:D34"/>
    <mergeCell ref="E34:G34"/>
    <mergeCell ref="H34:J34"/>
    <mergeCell ref="K34:M34"/>
    <mergeCell ref="N34:P34"/>
    <mergeCell ref="Q40:S40"/>
    <mergeCell ref="AA34:AA35"/>
    <mergeCell ref="T34:T35"/>
    <mergeCell ref="T36:T37"/>
    <mergeCell ref="U36:U37"/>
    <mergeCell ref="W34:W35"/>
    <mergeCell ref="X36:X37"/>
    <mergeCell ref="Y36:Y37"/>
    <mergeCell ref="X34:X35"/>
    <mergeCell ref="Y34:Y35"/>
    <mergeCell ref="A38:A39"/>
    <mergeCell ref="B38:D38"/>
    <mergeCell ref="E38:G38"/>
    <mergeCell ref="H38:J38"/>
    <mergeCell ref="Q38:S38"/>
    <mergeCell ref="H36:J36"/>
    <mergeCell ref="K36:M36"/>
    <mergeCell ref="N36:P36"/>
    <mergeCell ref="A36:A37"/>
    <mergeCell ref="B36:D36"/>
    <mergeCell ref="E36:G36"/>
    <mergeCell ref="Z36:Z37"/>
    <mergeCell ref="AA36:AA37"/>
    <mergeCell ref="V36:V37"/>
    <mergeCell ref="W36:W37"/>
    <mergeCell ref="K38:M38"/>
    <mergeCell ref="N38:P38"/>
    <mergeCell ref="X38:X39"/>
    <mergeCell ref="Y38:Y39"/>
    <mergeCell ref="AB40:AD41"/>
    <mergeCell ref="Z38:Z39"/>
    <mergeCell ref="Y40:Y41"/>
    <mergeCell ref="V38:V39"/>
    <mergeCell ref="W38:W39"/>
    <mergeCell ref="T38:T39"/>
    <mergeCell ref="AB38:AD39"/>
    <mergeCell ref="U38:U39"/>
    <mergeCell ref="A40:A41"/>
    <mergeCell ref="B40:D40"/>
    <mergeCell ref="E40:G40"/>
    <mergeCell ref="H40:J40"/>
    <mergeCell ref="V40:V41"/>
    <mergeCell ref="W40:W41"/>
    <mergeCell ref="T40:T41"/>
    <mergeCell ref="U40:U41"/>
    <mergeCell ref="K40:M40"/>
    <mergeCell ref="N40:P40"/>
    <mergeCell ref="AD2:AE2"/>
    <mergeCell ref="C2:G2"/>
    <mergeCell ref="W2:Z2"/>
    <mergeCell ref="A16:A17"/>
    <mergeCell ref="A18:A19"/>
    <mergeCell ref="A14:A15"/>
    <mergeCell ref="V18:V19"/>
    <mergeCell ref="B18:D18"/>
    <mergeCell ref="E18:G18"/>
    <mergeCell ref="H18:J18"/>
    <mergeCell ref="A20:A21"/>
    <mergeCell ref="Y18:Y19"/>
    <mergeCell ref="A28:A29"/>
    <mergeCell ref="B28:D28"/>
    <mergeCell ref="E28:G28"/>
    <mergeCell ref="H28:J28"/>
    <mergeCell ref="K28:M28"/>
    <mergeCell ref="N28:P28"/>
    <mergeCell ref="Q28:S28"/>
    <mergeCell ref="T28:T29"/>
    <mergeCell ref="W28:W29"/>
    <mergeCell ref="X28:X29"/>
    <mergeCell ref="W42:W43"/>
    <mergeCell ref="Y28:Y29"/>
    <mergeCell ref="X40:X41"/>
    <mergeCell ref="Y42:Y43"/>
    <mergeCell ref="Y30:Y31"/>
    <mergeCell ref="W30:W31"/>
    <mergeCell ref="Z28:Z29"/>
    <mergeCell ref="AA28:AA29"/>
    <mergeCell ref="AB28:AD29"/>
    <mergeCell ref="AE28:AG29"/>
    <mergeCell ref="AA38:AA39"/>
    <mergeCell ref="Z40:Z41"/>
    <mergeCell ref="AA40:AA41"/>
    <mergeCell ref="AE40:AG41"/>
    <mergeCell ref="Z34:Z35"/>
    <mergeCell ref="AE34:AG35"/>
    <mergeCell ref="AB42:AD43"/>
    <mergeCell ref="AE42:AG43"/>
    <mergeCell ref="N42:P42"/>
    <mergeCell ref="Q42:S42"/>
    <mergeCell ref="T42:T43"/>
    <mergeCell ref="U42:U43"/>
    <mergeCell ref="V42:V43"/>
    <mergeCell ref="AH40:AH41"/>
    <mergeCell ref="Z42:Z43"/>
    <mergeCell ref="AH42:AH43"/>
    <mergeCell ref="X42:X43"/>
    <mergeCell ref="A42:A43"/>
    <mergeCell ref="B42:D42"/>
    <mergeCell ref="E42:G42"/>
    <mergeCell ref="H42:J42"/>
    <mergeCell ref="K42:M42"/>
    <mergeCell ref="AA42:AA43"/>
  </mergeCells>
  <printOptions/>
  <pageMargins left="0.7480314960629921" right="0.7480314960629921" top="0.7480314960629921" bottom="0.984251968503937" header="0.35433070866141736" footer="0.5118110236220472"/>
  <pageSetup horizontalDpi="600" verticalDpi="600" orientation="portrait" paperSize="9" scale="53" r:id="rId1"/>
  <headerFooter alignWithMargins="0">
    <oddHeader>&amp;R&amp;D
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tyutairen</dc:creator>
  <cp:keywords/>
  <dc:description/>
  <cp:lastModifiedBy>三塚　康治</cp:lastModifiedBy>
  <cp:lastPrinted>2023-10-23T23:02:17Z</cp:lastPrinted>
  <dcterms:created xsi:type="dcterms:W3CDTF">2011-02-02T01:22:30Z</dcterms:created>
  <dcterms:modified xsi:type="dcterms:W3CDTF">2023-10-24T01:08:57Z</dcterms:modified>
  <cp:category/>
  <cp:version/>
  <cp:contentType/>
  <cp:contentStatus/>
</cp:coreProperties>
</file>